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ЭтаКнига" defaultThemeVersion="124226"/>
  <mc:AlternateContent xmlns:mc="http://schemas.openxmlformats.org/markup-compatibility/2006">
    <mc:Choice Requires="x15">
      <x15ac:absPath xmlns:x15ac="http://schemas.microsoft.com/office/spreadsheetml/2010/11/ac" url="C:\Users\1\Desktop\СТАСЮК\Закупки 2026\КРОВАТИ\"/>
    </mc:Choice>
  </mc:AlternateContent>
  <xr:revisionPtr revIDLastSave="0" documentId="13_ncr:1_{088D084F-A0CD-436B-87D9-D6B5CF75272C}" xr6:coauthVersionLast="47" xr6:coauthVersionMax="47" xr10:uidLastSave="{00000000-0000-0000-0000-000000000000}"/>
  <workbookProtection lockStructure="1"/>
  <bookViews>
    <workbookView xWindow="4155" yWindow="180" windowWidth="19920" windowHeight="15180" tabRatio="411" xr2:uid="{00000000-000D-0000-FFFF-FFFF00000000}"/>
  </bookViews>
  <sheets>
    <sheet name="Обоснование НМЦК" sheetId="1" r:id="rId1"/>
    <sheet name="Прил. 1" sheetId="84" r:id="rId2"/>
    <sheet name="Прил. 2" sheetId="85" r:id="rId3"/>
    <sheet name="Прил. 3" sheetId="87" r:id="rId4"/>
    <sheet name="ИД" sheetId="88" state="hidden" r:id="rId5"/>
  </sheets>
  <externalReferences>
    <externalReference r:id="rId6"/>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0">'Обоснование НМЦК'!$A$1:$F$10</definedName>
    <definedName name="_xlnm.Print_Area" localSheetId="1">'Прил. 1'!$A$1:$O$23</definedName>
    <definedName name="_xlnm.Print_Area" localSheetId="2">'Прил. 2'!$A$1:$I$18</definedName>
    <definedName name="_xlnm.Print_Area" localSheetId="3">'Прил. 3'!$A$1:$J$23</definedName>
    <definedName name="Сотни">'[1]служебный раздел'!$E$2:$E$11</definedName>
  </definedNames>
  <calcPr calcId="191029"/>
</workbook>
</file>

<file path=xl/calcChain.xml><?xml version="1.0" encoding="utf-8"?>
<calcChain xmlns="http://schemas.openxmlformats.org/spreadsheetml/2006/main">
  <c r="I11" i="85" l="1"/>
  <c r="E9" i="84" s="1"/>
  <c r="J9" i="84" s="1"/>
  <c r="K9" i="84" s="1"/>
  <c r="K17" i="84" s="1"/>
  <c r="H9" i="87" l="1"/>
  <c r="I9" i="87" s="1"/>
  <c r="H10" i="87"/>
  <c r="H11" i="87"/>
  <c r="H12" i="87"/>
  <c r="H13" i="87"/>
  <c r="H14" i="87"/>
  <c r="H15" i="87"/>
  <c r="H16" i="87"/>
  <c r="I15" i="87" s="1"/>
  <c r="J15" i="87" s="1"/>
  <c r="H17" i="87"/>
  <c r="H18" i="87"/>
  <c r="H19" i="87"/>
  <c r="H20" i="87"/>
  <c r="H21" i="87"/>
  <c r="H22" i="87"/>
  <c r="H23" i="87"/>
  <c r="I21" i="87"/>
  <c r="J21" i="87" l="1"/>
  <c r="J9" i="87"/>
  <c r="I18" i="87"/>
  <c r="J18" i="87" s="1"/>
  <c r="I12" i="87"/>
  <c r="J12" i="87" s="1"/>
  <c r="H24" i="87" l="1"/>
  <c r="D6" i="84" l="1"/>
  <c r="A4" i="84"/>
  <c r="A9" i="1" l="1"/>
  <c r="D9" i="1"/>
  <c r="C7" i="87" l="1"/>
  <c r="H7" i="84" l="1"/>
  <c r="G7" i="84" s="1"/>
  <c r="E7" i="84"/>
  <c r="F7" i="84" s="1"/>
  <c r="B6" i="87"/>
  <c r="B8" i="1" l="1"/>
</calcChain>
</file>

<file path=xl/sharedStrings.xml><?xml version="1.0" encoding="utf-8"?>
<sst xmlns="http://schemas.openxmlformats.org/spreadsheetml/2006/main" count="68" uniqueCount="49">
  <si>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</si>
  <si>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</si>
  <si>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</si>
  <si>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</si>
  <si>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</si>
  <si>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</si>
  <si>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</si>
  <si>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</si>
  <si>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</si>
  <si>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</si>
  <si>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 п/п</t>
  </si>
  <si>
    <t>Информация от поставщиков (подрядчиков, исполнителей) о предлагаемых идентичных (однородных) товарах (работах, услугах)</t>
  </si>
  <si>
    <t>наименование товара (работы, услуги)</t>
  </si>
  <si>
    <t>цена за единицу, руб.</t>
  </si>
  <si>
    <t>Применение поправочных коэффициентов (индексов)</t>
  </si>
  <si>
    <t>условие закупки, которое определяет применение коэффициента (индекса)</t>
  </si>
  <si>
    <t>значение коэффициента (индекса)</t>
  </si>
  <si>
    <t>обоснование применения коэффициента (индекса)</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</si>
  <si>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</si>
  <si>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</si>
  <si>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</si>
  <si>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</si>
  <si>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цена за единицу товара (работы, услуги), руб.</t>
  </si>
  <si>
    <t>Цена за единицу товара (работы, услуги) с учетом применения коэффициента (индекса), руб.</t>
  </si>
  <si>
    <t>Определение ценовой информации, полученной из реестра контрактов, опубликованных в ЕИС</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</si>
  <si>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</si>
  <si>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</si>
  <si>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</si>
  <si>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</si>
  <si>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</si>
  <si>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В соответствии с извещением об осуществлении закупки</t>
  </si>
  <si>
    <t>Используемый метод определения НМЦК с обоснованием</t>
  </si>
  <si>
    <t>НМЦК, руб.</t>
  </si>
  <si>
    <t>Дата подготовки обоснования НМЦК</t>
  </si>
  <si>
    <t>Итого, руб.</t>
  </si>
  <si>
    <t>Стоимость товара (работы, услуги), руб.</t>
  </si>
  <si>
    <t>1, 2, 3</t>
  </si>
  <si>
    <t>1</t>
  </si>
  <si>
    <t>2</t>
  </si>
  <si>
    <t>3</t>
  </si>
  <si>
    <t>шт.</t>
  </si>
  <si>
    <t>Поставка кроватей детских одноярусных</t>
  </si>
  <si>
    <t>Кровать детская
 одноярусная</t>
  </si>
  <si>
    <t>вх. № 42-КУ от 03.06.2026</t>
  </si>
  <si>
    <t>№ 1</t>
  </si>
  <si>
    <t>№ 2</t>
  </si>
  <si>
    <t>№ 3</t>
  </si>
  <si>
    <t>вх. № 43-КУ от 03.06.2026</t>
  </si>
  <si>
    <t>вх. № 44-КУ от 03.06.2026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</si>
</sst>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theme="1"/>
      <name val="Segoe UI Light"/>
      <family val="2"/>
      <charset val="204"/>
    </font>
    <font>
      <sz val="10"/>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5"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67">
    <xf numFmtId="0" fontId="0" fillId="0" borderId="0" xfId="0"/>
    <xf numFmtId="0" fontId="1" fillId="0" borderId="0" xfId="0" applyFont="1" applyAlignment="1">
      <alignment horizontal="center" vertical="top"/>
    </xf>
    <xf numFmtId="0" fontId="1" fillId="0" borderId="0" xfId="0" applyFont="1" applyAlignment="1">
      <alignment horizontal="right" vertical="top"/>
    </xf>
    <xf numFmtId="0" fontId="4" fillId="0" borderId="0" xfId="0" applyFont="1" applyAlignment="1">
      <alignment horizontal="center" vertical="top"/>
    </xf>
    <xf numFmtId="0" fontId="1" fillId="0" borderId="0" xfId="0" applyFont="1" applyAlignment="1">
      <alignment horizontal="center" vertical="top" wrapText="1"/>
    </xf>
    <xf numFmtId="0" fontId="2" fillId="0" borderId="0" xfId="0" applyFont="1" applyAlignment="1">
      <alignment horizontal="center" vertical="top" wrapText="1"/>
    </xf>
    <xf numFmtId="4" fontId="2" fillId="0" borderId="0" xfId="0" applyNumberFormat="1" applyFont="1" applyAlignment="1">
      <alignment horizontal="center" vertical="top" wrapText="1"/>
    </xf>
    <xf numFmtId="0" fontId="4" fillId="0" borderId="0" xfId="0" applyFont="1" applyAlignment="1">
      <alignment horizontal="center" vertical="top" wrapText="1"/>
    </xf>
    <xf numFmtId="0" fontId="1" fillId="2" borderId="1" xfId="0" applyFont="1" applyFill="1" applyBorder="1" applyAlignment="1">
      <alignment horizontal="center" vertical="top" wrapText="1"/>
    </xf>
    <xf numFmtId="4" fontId="1" fillId="0" borderId="6" xfId="0" applyNumberFormat="1" applyFont="1" applyBorder="1" applyAlignment="1">
      <alignment horizontal="center" vertical="top" wrapText="1"/>
    </xf>
    <xf numFmtId="0" fontId="1" fillId="2" borderId="6" xfId="0" applyFont="1" applyFill="1" applyBorder="1" applyAlignment="1">
      <alignment horizontal="center" vertical="top" wrapText="1"/>
    </xf>
    <xf numFmtId="4" fontId="1" fillId="0" borderId="1" xfId="0" applyNumberFormat="1" applyFont="1" applyBorder="1" applyAlignment="1">
      <alignment horizontal="center" vertical="top" wrapText="1"/>
    </xf>
    <xf numFmtId="49" fontId="1" fillId="0" borderId="0" xfId="0" applyNumberFormat="1" applyFont="1" applyAlignment="1">
      <alignment horizontal="left" vertical="top" wrapText="1"/>
    </xf>
    <xf numFmtId="49" fontId="1" fillId="2" borderId="1" xfId="0" applyNumberFormat="1" applyFont="1" applyFill="1" applyBorder="1" applyAlignment="1">
      <alignment horizontal="left" vertical="top" wrapText="1"/>
    </xf>
    <xf numFmtId="49" fontId="1" fillId="0" borderId="8" xfId="0" applyNumberFormat="1" applyFont="1" applyBorder="1" applyAlignment="1">
      <alignment horizontal="left" vertical="top" wrapText="1"/>
    </xf>
    <xf numFmtId="0" fontId="0" fillId="0" borderId="0" xfId="0" applyAlignment="1">
      <alignment vertical="top" wrapText="1"/>
    </xf>
    <xf numFmtId="0" fontId="0" fillId="0" borderId="0" xfId="0" applyAlignment="1">
      <alignment vertical="top"/>
    </xf>
    <xf numFmtId="0" fontId="1" fillId="2" borderId="1" xfId="0" applyFont="1" applyFill="1" applyBorder="1" applyAlignment="1">
      <alignment horizontal="left" vertical="top" wrapText="1"/>
    </xf>
    <xf numFmtId="0" fontId="1" fillId="2" borderId="8" xfId="0" applyFont="1" applyFill="1" applyBorder="1" applyAlignment="1">
      <alignment horizontal="left" vertical="top" wrapText="1"/>
    </xf>
    <xf numFmtId="49" fontId="1" fillId="3" borderId="9" xfId="0" applyNumberFormat="1" applyFont="1" applyFill="1" applyBorder="1" applyAlignment="1" applyProtection="1">
      <alignment horizontal="left" vertical="top" wrapText="1"/>
      <protection locked="0"/>
    </xf>
    <xf numFmtId="0" fontId="1" fillId="3" borderId="6" xfId="0" applyFont="1" applyFill="1" applyBorder="1" applyAlignment="1" applyProtection="1">
      <alignment horizontal="center" vertical="top" wrapText="1"/>
      <protection locked="0"/>
    </xf>
    <xf numFmtId="49" fontId="1" fillId="3" borderId="7" xfId="0" applyNumberFormat="1" applyFont="1" applyFill="1" applyBorder="1" applyAlignment="1" applyProtection="1">
      <alignment horizontal="center" vertical="top"/>
      <protection locked="0"/>
    </xf>
    <xf numFmtId="0" fontId="4" fillId="0" borderId="1" xfId="0" applyFont="1" applyBorder="1" applyAlignment="1">
      <alignment horizontal="center" vertical="top" wrapText="1"/>
    </xf>
    <xf numFmtId="2" fontId="1" fillId="2" borderId="6" xfId="0" applyNumberFormat="1" applyFont="1" applyFill="1" applyBorder="1" applyAlignment="1">
      <alignment horizontal="center" vertical="top" wrapText="1"/>
    </xf>
    <xf numFmtId="2" fontId="1" fillId="2" borderId="1" xfId="0" applyNumberFormat="1" applyFont="1" applyFill="1" applyBorder="1" applyAlignment="1">
      <alignment horizontal="center" vertical="top" wrapText="1"/>
    </xf>
    <xf numFmtId="2" fontId="1" fillId="3" borderId="6" xfId="0" applyNumberFormat="1" applyFont="1" applyFill="1" applyBorder="1" applyAlignment="1" applyProtection="1">
      <alignment horizontal="center" vertical="top" wrapText="1"/>
      <protection locked="0"/>
    </xf>
    <xf numFmtId="2" fontId="1" fillId="0" borderId="0" xfId="0" applyNumberFormat="1" applyFont="1" applyAlignment="1">
      <alignment horizontal="center" vertical="top"/>
    </xf>
    <xf numFmtId="49" fontId="6" fillId="0" borderId="4" xfId="0" applyNumberFormat="1"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14" fontId="1" fillId="3" borderId="6" xfId="0" applyNumberFormat="1" applyFont="1" applyFill="1" applyBorder="1" applyAlignment="1" applyProtection="1">
      <alignment horizontal="left" vertical="top" wrapText="1"/>
      <protection locked="0"/>
    </xf>
    <xf numFmtId="4" fontId="1" fillId="0" borderId="3" xfId="0" applyNumberFormat="1" applyFont="1" applyBorder="1" applyAlignment="1">
      <alignment horizontal="left" vertical="top" wrapText="1"/>
    </xf>
    <xf numFmtId="4" fontId="1" fillId="0" borderId="4" xfId="0" applyNumberFormat="1" applyFont="1" applyBorder="1" applyAlignment="1">
      <alignment horizontal="left" vertical="top" wrapText="1"/>
    </xf>
    <xf numFmtId="4" fontId="1" fillId="0" borderId="5" xfId="0" applyNumberFormat="1" applyFont="1" applyBorder="1" applyAlignment="1">
      <alignment horizontal="left" vertical="top" wrapText="1"/>
    </xf>
    <xf numFmtId="49" fontId="1" fillId="0" borderId="0" xfId="0" applyNumberFormat="1" applyFont="1" applyAlignment="1">
      <alignment horizontal="right" vertical="top" wrapText="1"/>
    </xf>
    <xf numFmtId="49" fontId="2" fillId="0" borderId="0" xfId="0" applyNumberFormat="1" applyFont="1" applyAlignment="1">
      <alignment horizontal="center" vertical="top" wrapText="1"/>
    </xf>
    <xf numFmtId="0" fontId="3" fillId="3" borderId="1" xfId="0" applyFont="1" applyFill="1" applyBorder="1" applyAlignment="1" applyProtection="1">
      <alignment horizontal="left" vertical="top" wrapText="1"/>
      <protection locked="0"/>
    </xf>
    <xf numFmtId="49" fontId="3" fillId="3" borderId="1" xfId="0" applyNumberFormat="1" applyFont="1" applyFill="1" applyBorder="1" applyAlignment="1" applyProtection="1">
      <alignment horizontal="left" vertical="top" wrapText="1"/>
      <protection locked="0"/>
    </xf>
    <xf numFmtId="0" fontId="3" fillId="0" borderId="1" xfId="0" applyFont="1" applyBorder="1" applyAlignment="1">
      <alignment horizontal="left" vertical="top" wrapText="1"/>
    </xf>
    <xf numFmtId="49" fontId="3" fillId="0" borderId="1" xfId="0" applyNumberFormat="1" applyFont="1" applyBorder="1" applyAlignment="1">
      <alignment horizontal="left" vertical="top" wrapText="1"/>
    </xf>
    <xf numFmtId="49" fontId="1" fillId="0" borderId="2" xfId="0" applyNumberFormat="1" applyFont="1" applyBorder="1" applyAlignment="1">
      <alignment horizontal="left" vertical="top" wrapText="1"/>
    </xf>
    <xf numFmtId="0" fontId="5" fillId="0" borderId="7" xfId="0" applyFont="1" applyBorder="1" applyAlignment="1">
      <alignment horizontal="center" vertical="top" wrapText="1"/>
    </xf>
    <xf numFmtId="0" fontId="2" fillId="2" borderId="8" xfId="0" applyFont="1" applyFill="1" applyBorder="1" applyAlignment="1">
      <alignment horizontal="center" vertical="top" wrapText="1"/>
    </xf>
    <xf numFmtId="0" fontId="2" fillId="2" borderId="10" xfId="0" applyFont="1" applyFill="1" applyBorder="1" applyAlignment="1">
      <alignment horizontal="center" vertical="top" wrapText="1"/>
    </xf>
    <xf numFmtId="2" fontId="1" fillId="2" borderId="2" xfId="0" applyNumberFormat="1" applyFont="1" applyFill="1" applyBorder="1" applyAlignment="1">
      <alignment horizontal="center" vertical="top" wrapText="1"/>
    </xf>
    <xf numFmtId="2" fontId="1" fillId="2" borderId="6" xfId="0" applyNumberFormat="1" applyFont="1" applyFill="1" applyBorder="1" applyAlignment="1">
      <alignment horizontal="center" vertical="top" wrapText="1"/>
    </xf>
    <xf numFmtId="0" fontId="1" fillId="0" borderId="0" xfId="0" applyFont="1" applyAlignment="1">
      <alignment horizontal="right" vertical="top"/>
    </xf>
    <xf numFmtId="0" fontId="2" fillId="0" borderId="0" xfId="0" applyFont="1" applyAlignment="1">
      <alignment horizontal="center" vertical="top" wrapText="1"/>
    </xf>
    <xf numFmtId="2" fontId="1" fillId="2" borderId="1" xfId="0" applyNumberFormat="1" applyFont="1" applyFill="1" applyBorder="1" applyAlignment="1">
      <alignment horizontal="center" vertical="top" wrapText="1"/>
    </xf>
    <xf numFmtId="4" fontId="7" fillId="5" borderId="1" xfId="0" applyNumberFormat="1" applyFont="1" applyFill="1" applyBorder="1" applyAlignment="1">
      <alignment horizontal="right" vertical="center" wrapText="1"/>
    </xf>
    <xf numFmtId="0" fontId="7" fillId="5" borderId="1" xfId="0" applyFont="1" applyFill="1" applyBorder="1" applyAlignment="1">
      <alignment horizontal="right" vertical="center" wrapText="1"/>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1" xfId="0" applyFont="1" applyFill="1" applyBorder="1" applyAlignment="1">
      <alignment horizontal="center" vertical="top" wrapText="1"/>
    </xf>
    <xf numFmtId="0" fontId="1" fillId="2" borderId="8"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13"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2" borderId="9" xfId="0" applyFont="1" applyFill="1" applyBorder="1" applyAlignment="1">
      <alignment horizontal="center" vertical="top" wrapText="1"/>
    </xf>
    <xf numFmtId="0" fontId="1" fillId="2" borderId="10" xfId="0" applyFont="1" applyFill="1" applyBorder="1" applyAlignment="1">
      <alignment horizontal="center" vertical="top" wrapText="1"/>
    </xf>
    <xf numFmtId="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3" borderId="1" xfId="0" applyFont="1" applyFill="1" applyBorder="1" applyAlignment="1" applyProtection="1">
      <alignment horizontal="center" vertical="top" wrapText="1"/>
      <protection locked="0"/>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loginov/Downloads/&#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t="str">
            <v/>
          </cell>
          <cell r="C2" t="str">
            <v/>
          </cell>
          <cell r="D2" t="str">
            <v>десять</v>
          </cell>
          <cell r="E2" t="str">
            <v/>
          </cell>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pageSetUpPr fitToPage="1"/>
  </sheetPr>
  <dimension ref="A1:F14"/>
  <sheetViews>
    <sheetView tabSelected="1" view="pageBreakPreview" zoomScale="85" zoomScaleNormal="85" zoomScaleSheetLayoutView="85" workbookViewId="0">
      <selection activeCell="F15" sqref="F15"/>
    </sheetView>
  </sheetViews>
  <sheetFormatPr defaultColWidth="9.140625" defaultRowHeight="17.25" x14ac:dyDescent="0.25"/>
  <cols>
    <col min="1" max="1" width="48" style="12" customWidth="1"/>
    <col min="2" max="2" width="28.5703125" style="12" customWidth="1"/>
    <col min="3" max="3" width="25.85546875" style="12" customWidth="1"/>
    <col min="4" max="4" width="11.42578125" style="12" customWidth="1"/>
    <col min="5" max="5" width="15.42578125" style="12" customWidth="1"/>
    <col min="6" max="6" width="25.42578125" style="12" customWidth="1"/>
    <col min="7" max="16384" width="9.140625" style="12"/>
  </cols>
  <sheetData>
    <row r="1" spans="1:6" ht="17.25" customHeight="1" x14ac:dyDescent="0.25">
      <c r="E1" s="34"/>
      <c r="F1" s="34"/>
    </row>
    <row r="3" spans="1:6" x14ac:dyDescent="0.25">
      <c r="A3" s="35" t="s">
        <v>28</v>
      </c>
      <c r="B3" s="35"/>
      <c r="C3" s="35"/>
      <c r="D3" s="35"/>
      <c r="E3" s="35"/>
      <c r="F3" s="35"/>
    </row>
    <row r="4" spans="1:6" ht="17.25" customHeight="1" x14ac:dyDescent="0.25">
      <c r="A4" s="41" t="s">
        <v>27</v>
      </c>
      <c r="B4" s="41"/>
      <c r="C4" s="41"/>
      <c r="D4" s="41"/>
      <c r="E4" s="41"/>
      <c r="F4" s="41"/>
    </row>
    <row r="5" spans="1:6" ht="57" customHeight="1" x14ac:dyDescent="0.25">
      <c r="A5" s="13" t="s">
        <v>21</v>
      </c>
      <c r="B5" s="36" t="s">
        <v>41</v>
      </c>
      <c r="C5" s="37"/>
      <c r="D5" s="37"/>
      <c r="E5" s="37"/>
      <c r="F5" s="37"/>
    </row>
    <row r="6" spans="1:6" ht="57" customHeight="1" x14ac:dyDescent="0.25">
      <c r="A6" s="13" t="s">
        <v>0</v>
      </c>
      <c r="B6" s="38" t="s">
        <v>30</v>
      </c>
      <c r="C6" s="39"/>
      <c r="D6" s="39"/>
      <c r="E6" s="39"/>
      <c r="F6" s="39"/>
    </row>
    <row r="7" spans="1:6" ht="57" customHeight="1" x14ac:dyDescent="0.25">
      <c r="A7" s="17" t="s">
        <v>31</v>
      </c>
      <c r="B7" s="40" t="s">
        <v>2</v>
      </c>
      <c r="C7" s="40"/>
      <c r="D7" s="40"/>
      <c r="E7" s="40"/>
      <c r="F7" s="40"/>
    </row>
    <row r="8" spans="1:6" ht="36.75" customHeight="1" x14ac:dyDescent="0.25">
      <c r="A8" s="17" t="s">
        <v>32</v>
      </c>
      <c r="B8" s="31">
        <f>'Прил. 1'!K17</f>
        <v>83950</v>
      </c>
      <c r="C8" s="32"/>
      <c r="D8" s="32"/>
      <c r="E8" s="32"/>
      <c r="F8" s="33"/>
    </row>
    <row r="9" spans="1:6" ht="21" customHeight="1" x14ac:dyDescent="0.25">
      <c r="A9" s="18" t="str">
        <f>IF(A4="начальной (максимальной) цены контракта (НМЦК)","Расчет НМЦК","Расчет НЦЕ, НСЦЕ")</f>
        <v>Расчет НМЦК</v>
      </c>
      <c r="B9" s="14" t="s">
        <v>3</v>
      </c>
      <c r="C9" s="19" t="s">
        <v>36</v>
      </c>
      <c r="D9" s="28" t="str">
        <f>IF(A4="начальной (максимальной) цены контракта (НМЦК)","к обоснованию НМЦК","к обоснованию НЦЕ, НСЦЕ")</f>
        <v>к обоснованию НМЦК</v>
      </c>
      <c r="E9" s="28"/>
      <c r="F9" s="29"/>
    </row>
    <row r="10" spans="1:6" ht="21" customHeight="1" x14ac:dyDescent="0.25">
      <c r="A10" s="17" t="s">
        <v>33</v>
      </c>
      <c r="B10" s="30">
        <v>46176</v>
      </c>
      <c r="C10" s="30"/>
      <c r="D10" s="30"/>
      <c r="E10" s="30"/>
      <c r="F10" s="30"/>
    </row>
    <row r="11" spans="1:6" ht="48.75" customHeight="1" x14ac:dyDescent="0.25">
      <c r="A11" s="27"/>
      <c r="B11" s="27"/>
      <c r="C11" s="27"/>
      <c r="D11" s="27"/>
      <c r="E11" s="27"/>
      <c r="F11" s="27"/>
    </row>
    <row r="13" spans="1:6" ht="18" customHeight="1" x14ac:dyDescent="0.25"/>
    <row r="14" spans="1:6" ht="18" customHeight="1" x14ac:dyDescent="0.25"/>
  </sheetData>
  <sheetProtection formatColumns="0" formatRows="0" selectLockedCells="1"/>
  <mergeCells count="10">
    <mergeCell ref="A11:F11"/>
    <mergeCell ref="D9:F9"/>
    <mergeCell ref="B10:F10"/>
    <mergeCell ref="B8:F8"/>
    <mergeCell ref="E1:F1"/>
    <mergeCell ref="A3:F3"/>
    <mergeCell ref="B5:F5"/>
    <mergeCell ref="B6:F6"/>
    <mergeCell ref="B7:F7"/>
    <mergeCell ref="A4:F4"/>
  </mergeCells>
  <dataValidations xWindow="1131" yWindow="336"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xr:uid="{00000000-0002-0000-0000-00000000000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xr:uid="{00000000-0002-0000-0000-000001000000}">
      <formula1>0</formula1>
      <formula2>10000000000</formula2>
    </dataValidation>
    <dataValidation allowBlank="1" showInputMessage="1" showErrorMessage="1" promptTitle="ВНИМАНИЕ!" prompt="Данная ячейки не заполняется." sqref="A5:A10" xr:uid="{00000000-0002-0000-0000-000002000000}"/>
    <dataValidation allowBlank="1" showInputMessage="1" showErrorMessage="1" promptTitle="ВНИМАНИЕ!" prompt="Данная ячейка не заполняется." sqref="B6:F7 B9 D9" xr:uid="{00000000-0002-0000-0000-000003000000}"/>
    <dataValidation allowBlank="1" showInputMessage="1" showErrorMessage="1" promptTitle="ВНИМАНИЕ!" prompt="В ячейке необходимо указать предмет муниципального контракта (контракта)." sqref="B5:F5" xr:uid="{00000000-0002-0000-0000-000004000000}"/>
    <dataValidation allowBlank="1" showInputMessage="1" showErrorMessage="1" promptTitle="ВНИМАНИЕ!" prompt="В ячейке необходимо указать номера приложений к обоснованию." sqref="C9" xr:uid="{00000000-0002-0000-0000-000005000000}"/>
  </dataValidations>
  <pageMargins left="0.39370078740157483" right="0.39370078740157483" top="0.78740157480314965" bottom="0.39370078740157483" header="0.19685039370078741" footer="0.19685039370078741"/>
  <pageSetup paperSize="9" scale="89"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1131" yWindow="336" count="1">
        <x14:dataValidation type="list" allowBlank="1" showInputMessage="1" showErrorMessage="1" promptTitle="ВНИМАНИЕ!" prompt="В ячейке можно выбрать значение только из справочника." xr:uid="{00000000-0002-0000-0000-000006000000}">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3">
    <pageSetUpPr fitToPage="1"/>
  </sheetPr>
  <dimension ref="A1:M17"/>
  <sheetViews>
    <sheetView view="pageBreakPreview" zoomScale="85" zoomScaleNormal="85" zoomScaleSheetLayoutView="85" workbookViewId="0">
      <selection activeCell="C14" sqref="C14"/>
    </sheetView>
  </sheetViews>
  <sheetFormatPr defaultColWidth="9.140625" defaultRowHeight="17.25" x14ac:dyDescent="0.25"/>
  <cols>
    <col min="1" max="1" width="6" style="1" bestFit="1" customWidth="1"/>
    <col min="2" max="2" width="37.140625" style="1" customWidth="1"/>
    <col min="3" max="3" width="14.140625" style="1" bestFit="1" customWidth="1"/>
    <col min="4" max="4" width="19" style="1" customWidth="1"/>
    <col min="5" max="8" width="18.28515625" style="1" customWidth="1"/>
    <col min="9" max="9" width="15" style="1" customWidth="1"/>
    <col min="10" max="11" width="18.7109375" style="1" customWidth="1"/>
    <col min="12" max="16384" width="9.140625" style="3"/>
  </cols>
  <sheetData>
    <row r="1" spans="1:13" x14ac:dyDescent="0.25">
      <c r="J1" s="2" t="s">
        <v>4</v>
      </c>
      <c r="K1" s="21" t="s">
        <v>37</v>
      </c>
    </row>
    <row r="2" spans="1:13" x14ac:dyDescent="0.25">
      <c r="J2" s="46" t="s">
        <v>1</v>
      </c>
      <c r="K2" s="46"/>
    </row>
    <row r="3" spans="1:13" ht="15.75" customHeight="1" x14ac:dyDescent="0.25"/>
    <row r="4" spans="1:13" ht="20.25" customHeight="1" x14ac:dyDescent="0.25">
      <c r="A4" s="47" t="str">
        <f>IF('Обоснование НМЦК'!A4="начальной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47"/>
      <c r="C4" s="47"/>
      <c r="D4" s="47"/>
      <c r="E4" s="47"/>
      <c r="F4" s="47"/>
      <c r="G4" s="47"/>
      <c r="H4" s="47"/>
      <c r="I4" s="47"/>
      <c r="J4" s="47"/>
      <c r="K4" s="47"/>
    </row>
    <row r="5" spans="1:13" s="7" customFormat="1" ht="12" customHeight="1" x14ac:dyDescent="0.25">
      <c r="A5" s="4"/>
      <c r="B5" s="5"/>
      <c r="C5" s="6"/>
      <c r="D5" s="4"/>
      <c r="E5" s="4"/>
      <c r="F5" s="4"/>
      <c r="G5" s="4"/>
      <c r="H5" s="4"/>
      <c r="I5" s="4"/>
      <c r="J5" s="4"/>
      <c r="K5" s="4"/>
    </row>
    <row r="6" spans="1:13" s="7" customFormat="1" ht="38.25" customHeight="1" x14ac:dyDescent="0.25">
      <c r="A6" s="48" t="s">
        <v>5</v>
      </c>
      <c r="B6" s="48" t="s">
        <v>6</v>
      </c>
      <c r="C6" s="48" t="s">
        <v>7</v>
      </c>
      <c r="D6" s="48" t="str">
        <f>IF('Обоснование НМЦК'!A4="начальной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48" t="s">
        <v>8</v>
      </c>
      <c r="F6" s="48"/>
      <c r="G6" s="48"/>
      <c r="H6" s="48"/>
      <c r="I6" s="44" t="s">
        <v>19</v>
      </c>
      <c r="J6" s="48" t="s">
        <v>9</v>
      </c>
      <c r="K6" s="48" t="s">
        <v>35</v>
      </c>
    </row>
    <row r="7" spans="1:13" s="7" customFormat="1" ht="72.75" customHeight="1" x14ac:dyDescent="0.25">
      <c r="A7" s="48"/>
      <c r="B7" s="48"/>
      <c r="C7" s="48"/>
      <c r="D7" s="48"/>
      <c r="E7" s="24" t="str">
        <f>IF('Прил. 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24" t="str">
        <f>IF(E7="запрос поставщикам (подрядчикам, исполнителям)","запрос в ЕИС","запрос поставщикам (подрядчикам, исполнителям)")</f>
        <v>запрос в ЕИС</v>
      </c>
      <c r="G7" s="24" t="str">
        <f>IF(H7="общедоступные источники","реестр контрактов","общедоступные источники")</f>
        <v>реестр контрактов</v>
      </c>
      <c r="H7" s="24" t="str">
        <f>IF('Прил. 3'!A4="Определение ценовой информации, полученной из общедоступных источников","общедоступные источники","реестр контрактов")</f>
        <v>общедоступные источники</v>
      </c>
      <c r="I7" s="45"/>
      <c r="J7" s="48"/>
      <c r="K7" s="48"/>
    </row>
    <row r="8" spans="1:13" s="7" customFormat="1" x14ac:dyDescent="0.25">
      <c r="A8" s="24">
        <v>1</v>
      </c>
      <c r="B8" s="24">
        <v>2</v>
      </c>
      <c r="C8" s="24">
        <v>3</v>
      </c>
      <c r="D8" s="24">
        <v>4</v>
      </c>
      <c r="E8" s="24">
        <v>5</v>
      </c>
      <c r="F8" s="24">
        <v>6</v>
      </c>
      <c r="G8" s="24">
        <v>7</v>
      </c>
      <c r="H8" s="24">
        <v>8</v>
      </c>
      <c r="I8" s="24">
        <v>9</v>
      </c>
      <c r="J8" s="24">
        <v>10</v>
      </c>
      <c r="K8" s="24">
        <v>11</v>
      </c>
    </row>
    <row r="9" spans="1:13" s="7" customFormat="1" ht="34.5" x14ac:dyDescent="0.25">
      <c r="A9" s="23">
        <v>1</v>
      </c>
      <c r="B9" s="25" t="s">
        <v>42</v>
      </c>
      <c r="C9" s="23" t="s">
        <v>40</v>
      </c>
      <c r="D9" s="23">
        <v>23</v>
      </c>
      <c r="E9" s="23">
        <f>'Прил. 2'!I11</f>
        <v>3650</v>
      </c>
      <c r="F9" s="23"/>
      <c r="G9" s="23"/>
      <c r="H9" s="23">
        <v>0</v>
      </c>
      <c r="I9" s="23">
        <v>4.3499999999999996</v>
      </c>
      <c r="J9" s="23">
        <f>E9</f>
        <v>3650</v>
      </c>
      <c r="K9" s="23">
        <f>J9*D9</f>
        <v>83950</v>
      </c>
    </row>
    <row r="10" spans="1:13" s="7" customFormat="1" x14ac:dyDescent="0.25">
      <c r="A10" s="23">
        <v>2</v>
      </c>
      <c r="B10" s="25"/>
      <c r="C10" s="23"/>
      <c r="D10" s="23"/>
      <c r="E10" s="23"/>
      <c r="F10" s="23"/>
      <c r="G10" s="23"/>
      <c r="H10" s="23"/>
      <c r="I10" s="23"/>
      <c r="J10" s="23"/>
      <c r="K10" s="23"/>
    </row>
    <row r="11" spans="1:13" s="7" customFormat="1" ht="19.899999999999999" customHeight="1" x14ac:dyDescent="0.25">
      <c r="A11" s="23">
        <v>3</v>
      </c>
      <c r="B11" s="25"/>
      <c r="C11" s="23"/>
      <c r="D11" s="23"/>
      <c r="E11" s="23"/>
      <c r="F11" s="23"/>
      <c r="G11" s="23"/>
      <c r="H11" s="23"/>
      <c r="I11" s="23"/>
      <c r="J11" s="23"/>
      <c r="K11" s="23"/>
    </row>
    <row r="12" spans="1:13" s="7" customFormat="1" x14ac:dyDescent="0.25">
      <c r="A12" s="23">
        <v>4</v>
      </c>
      <c r="B12" s="25"/>
      <c r="C12" s="23"/>
      <c r="D12" s="23"/>
      <c r="E12" s="23"/>
      <c r="F12" s="23"/>
      <c r="G12" s="23"/>
      <c r="H12" s="23"/>
      <c r="I12" s="23"/>
      <c r="J12" s="23"/>
      <c r="K12" s="23"/>
    </row>
    <row r="13" spans="1:13" ht="20.45" customHeight="1" x14ac:dyDescent="0.25">
      <c r="A13" s="26"/>
      <c r="B13" s="25"/>
      <c r="C13" s="23"/>
      <c r="D13" s="23"/>
      <c r="E13" s="23"/>
      <c r="F13" s="23"/>
      <c r="G13" s="23"/>
      <c r="H13" s="23"/>
      <c r="I13" s="23"/>
      <c r="J13" s="23"/>
      <c r="K13" s="23"/>
      <c r="M13" s="7"/>
    </row>
    <row r="14" spans="1:13" x14ac:dyDescent="0.25">
      <c r="B14" s="20"/>
      <c r="C14" s="10"/>
      <c r="D14" s="10"/>
      <c r="E14" s="10"/>
      <c r="F14" s="10"/>
      <c r="G14" s="10"/>
      <c r="H14" s="10"/>
      <c r="I14" s="10"/>
      <c r="J14" s="10"/>
      <c r="K14" s="10"/>
      <c r="M14" s="7"/>
    </row>
    <row r="15" spans="1:13" x14ac:dyDescent="0.25">
      <c r="B15" s="20"/>
      <c r="C15" s="10"/>
      <c r="D15" s="10"/>
      <c r="E15" s="10"/>
      <c r="F15" s="10"/>
      <c r="G15" s="10"/>
      <c r="H15" s="10"/>
      <c r="I15" s="10"/>
      <c r="J15" s="10"/>
      <c r="K15" s="10"/>
      <c r="M15" s="7"/>
    </row>
    <row r="16" spans="1:13" x14ac:dyDescent="0.25">
      <c r="B16" s="20"/>
      <c r="C16" s="10"/>
      <c r="D16" s="10"/>
      <c r="E16" s="10"/>
      <c r="F16" s="10"/>
      <c r="G16" s="10"/>
      <c r="H16" s="10"/>
      <c r="I16" s="10"/>
      <c r="J16" s="10"/>
      <c r="K16" s="10"/>
      <c r="M16" s="7"/>
    </row>
    <row r="17" spans="9:11" x14ac:dyDescent="0.25">
      <c r="I17" s="42" t="s">
        <v>34</v>
      </c>
      <c r="J17" s="43"/>
      <c r="K17" s="23">
        <f>SUM(K9:K11)</f>
        <v>83950</v>
      </c>
    </row>
  </sheetData>
  <sheetProtection formatColumns="0" formatRows="0" insertRows="0" deleteRows="0" selectLockedCells="1" sort="0" autoFilter="0"/>
  <mergeCells count="11">
    <mergeCell ref="I17:J17"/>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J9:J12 H9:H12 E9:E12" xr:uid="{00000000-0002-0000-0100-000000000000}">
      <formula1>0</formula1>
      <formula2>1000000000</formula2>
    </dataValidation>
  </dataValidations>
  <pageMargins left="0.7" right="0.7" top="0.75" bottom="0.75" header="0.3" footer="0.3"/>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1">
    <pageSetUpPr fitToPage="1"/>
  </sheetPr>
  <dimension ref="A1:L26"/>
  <sheetViews>
    <sheetView view="pageBreakPreview" zoomScale="85" zoomScaleNormal="85" zoomScaleSheetLayoutView="85" workbookViewId="0">
      <selection activeCell="B11" sqref="B11"/>
    </sheetView>
  </sheetViews>
  <sheetFormatPr defaultColWidth="9.140625" defaultRowHeight="17.25" x14ac:dyDescent="0.25"/>
  <cols>
    <col min="1" max="1" width="6.42578125" style="1" customWidth="1"/>
    <col min="2" max="2" width="33.28515625" style="1" customWidth="1"/>
    <col min="3" max="3" width="18.28515625" style="1" customWidth="1"/>
    <col min="4" max="4" width="27.5703125" style="1" customWidth="1"/>
    <col min="5" max="5" width="18.28515625" style="1" customWidth="1"/>
    <col min="6" max="6" width="30.5703125" style="1" customWidth="1"/>
    <col min="7" max="7" width="18.28515625" style="1" customWidth="1"/>
    <col min="8" max="8" width="15" style="1" customWidth="1"/>
    <col min="9" max="9" width="18.7109375" style="1" customWidth="1"/>
    <col min="10" max="16384" width="9.140625" style="3"/>
  </cols>
  <sheetData>
    <row r="1" spans="1:12" x14ac:dyDescent="0.25">
      <c r="G1" s="46" t="s">
        <v>4</v>
      </c>
      <c r="H1" s="46"/>
      <c r="I1" s="21" t="s">
        <v>38</v>
      </c>
    </row>
    <row r="2" spans="1:12" x14ac:dyDescent="0.25">
      <c r="H2" s="46" t="s">
        <v>1</v>
      </c>
      <c r="I2" s="46"/>
    </row>
    <row r="3" spans="1:12" ht="15.75" customHeight="1" x14ac:dyDescent="0.25"/>
    <row r="4" spans="1:12" ht="20.25" customHeight="1" x14ac:dyDescent="0.25">
      <c r="A4" s="53" t="s">
        <v>25</v>
      </c>
      <c r="B4" s="54"/>
      <c r="C4" s="54"/>
      <c r="D4" s="54"/>
      <c r="E4" s="54"/>
      <c r="F4" s="54"/>
      <c r="G4" s="54"/>
      <c r="H4" s="54"/>
      <c r="I4" s="54"/>
      <c r="L4" s="7"/>
    </row>
    <row r="5" spans="1:12" s="7" customFormat="1" ht="12" customHeight="1" x14ac:dyDescent="0.25">
      <c r="A5" s="4"/>
      <c r="B5" s="4"/>
      <c r="C5" s="4"/>
      <c r="D5" s="4"/>
      <c r="E5" s="4"/>
      <c r="F5" s="4"/>
      <c r="G5" s="4"/>
      <c r="H5" s="4"/>
      <c r="I5" s="4"/>
    </row>
    <row r="6" spans="1:12" s="7" customFormat="1" ht="39" customHeight="1" x14ac:dyDescent="0.25">
      <c r="A6" s="55" t="s">
        <v>10</v>
      </c>
      <c r="B6" s="57" t="s">
        <v>11</v>
      </c>
      <c r="C6" s="57"/>
      <c r="D6" s="55"/>
      <c r="E6" s="55"/>
      <c r="F6" s="55"/>
      <c r="G6" s="55"/>
      <c r="H6" s="57" t="s">
        <v>19</v>
      </c>
      <c r="I6" s="55" t="s">
        <v>18</v>
      </c>
    </row>
    <row r="7" spans="1:12" s="7" customFormat="1" ht="21" customHeight="1" x14ac:dyDescent="0.25">
      <c r="A7" s="56"/>
      <c r="B7" s="58" t="s">
        <v>44</v>
      </c>
      <c r="C7" s="59"/>
      <c r="D7" s="58" t="s">
        <v>45</v>
      </c>
      <c r="E7" s="59"/>
      <c r="F7" s="58" t="s">
        <v>46</v>
      </c>
      <c r="G7" s="59"/>
      <c r="H7" s="60"/>
      <c r="I7" s="55"/>
      <c r="L7" s="3"/>
    </row>
    <row r="8" spans="1:12" s="7" customFormat="1" ht="21.75" customHeight="1" x14ac:dyDescent="0.25">
      <c r="A8" s="56"/>
      <c r="B8" s="51" t="s">
        <v>43</v>
      </c>
      <c r="C8" s="52"/>
      <c r="D8" s="51" t="s">
        <v>47</v>
      </c>
      <c r="E8" s="52"/>
      <c r="F8" s="51" t="s">
        <v>48</v>
      </c>
      <c r="G8" s="52"/>
      <c r="H8" s="60"/>
      <c r="I8" s="55"/>
      <c r="L8" s="3"/>
    </row>
    <row r="9" spans="1:12" s="7" customFormat="1" ht="69" customHeight="1" x14ac:dyDescent="0.25">
      <c r="A9" s="55"/>
      <c r="B9" s="10" t="s">
        <v>12</v>
      </c>
      <c r="C9" s="10" t="s">
        <v>13</v>
      </c>
      <c r="D9" s="10" t="s">
        <v>12</v>
      </c>
      <c r="E9" s="10" t="s">
        <v>13</v>
      </c>
      <c r="F9" s="10" t="s">
        <v>12</v>
      </c>
      <c r="G9" s="10" t="s">
        <v>13</v>
      </c>
      <c r="H9" s="61"/>
      <c r="I9" s="55"/>
      <c r="L9" s="3"/>
    </row>
    <row r="10" spans="1:12" s="7" customFormat="1" x14ac:dyDescent="0.25">
      <c r="A10" s="8">
        <v>1</v>
      </c>
      <c r="B10" s="8">
        <v>2</v>
      </c>
      <c r="C10" s="8">
        <v>3</v>
      </c>
      <c r="D10" s="8">
        <v>4</v>
      </c>
      <c r="E10" s="8">
        <v>5</v>
      </c>
      <c r="F10" s="8">
        <v>6</v>
      </c>
      <c r="G10" s="8">
        <v>7</v>
      </c>
      <c r="H10" s="8">
        <v>8</v>
      </c>
      <c r="I10" s="8">
        <v>9</v>
      </c>
      <c r="L10" s="3"/>
    </row>
    <row r="11" spans="1:12" s="7" customFormat="1" ht="34.5" x14ac:dyDescent="0.25">
      <c r="A11" s="10">
        <v>1</v>
      </c>
      <c r="B11" s="25" t="s">
        <v>42</v>
      </c>
      <c r="C11" s="23">
        <v>4000</v>
      </c>
      <c r="D11" s="25" t="s">
        <v>42</v>
      </c>
      <c r="E11" s="23">
        <v>3300</v>
      </c>
      <c r="F11" s="25" t="s">
        <v>42</v>
      </c>
      <c r="G11" s="23">
        <v>3650</v>
      </c>
      <c r="H11" s="23">
        <v>4.3499999999999996</v>
      </c>
      <c r="I11" s="9">
        <f>(G11+E11+C11)/3</f>
        <v>3650</v>
      </c>
    </row>
    <row r="12" spans="1:12" s="7" customFormat="1" x14ac:dyDescent="0.25">
      <c r="A12" s="10">
        <v>2</v>
      </c>
      <c r="B12" s="25"/>
      <c r="C12" s="23"/>
      <c r="D12" s="25"/>
      <c r="E12" s="23"/>
      <c r="F12" s="25"/>
      <c r="G12" s="23"/>
      <c r="H12" s="23"/>
      <c r="I12" s="9"/>
      <c r="L12" s="3"/>
    </row>
    <row r="13" spans="1:12" s="7" customFormat="1" x14ac:dyDescent="0.25">
      <c r="A13" s="10">
        <v>3</v>
      </c>
      <c r="B13" s="25"/>
      <c r="C13" s="23"/>
      <c r="D13" s="25"/>
      <c r="E13" s="23"/>
      <c r="F13" s="25"/>
      <c r="G13" s="23"/>
      <c r="H13" s="23"/>
      <c r="I13" s="9"/>
      <c r="L13" s="3"/>
    </row>
    <row r="14" spans="1:12" s="7" customFormat="1" x14ac:dyDescent="0.25">
      <c r="A14" s="10">
        <v>4</v>
      </c>
      <c r="B14" s="20"/>
      <c r="C14" s="23"/>
      <c r="D14" s="20"/>
      <c r="E14" s="23"/>
      <c r="F14" s="20"/>
      <c r="G14" s="23"/>
      <c r="H14" s="23"/>
      <c r="I14" s="9"/>
    </row>
    <row r="15" spans="1:12" x14ac:dyDescent="0.25">
      <c r="A15" s="10"/>
      <c r="B15" s="20"/>
      <c r="C15" s="23"/>
      <c r="D15" s="20"/>
      <c r="E15" s="23"/>
      <c r="F15" s="20"/>
      <c r="G15" s="23"/>
      <c r="H15" s="23"/>
      <c r="I15" s="9"/>
    </row>
    <row r="16" spans="1:12" x14ac:dyDescent="0.25">
      <c r="A16" s="10"/>
      <c r="B16" s="20"/>
      <c r="C16" s="23"/>
      <c r="D16" s="20"/>
      <c r="E16" s="23"/>
      <c r="F16" s="20"/>
      <c r="G16" s="23"/>
      <c r="H16" s="23"/>
      <c r="I16" s="9"/>
    </row>
    <row r="17" spans="1:9" x14ac:dyDescent="0.25">
      <c r="A17" s="10"/>
      <c r="B17" s="20"/>
      <c r="C17" s="23"/>
      <c r="D17" s="20"/>
      <c r="E17" s="23"/>
      <c r="F17" s="20"/>
      <c r="G17" s="23"/>
      <c r="H17" s="23"/>
      <c r="I17" s="9"/>
    </row>
    <row r="18" spans="1:9" x14ac:dyDescent="0.25">
      <c r="A18" s="10"/>
      <c r="B18" s="20"/>
      <c r="C18" s="23"/>
      <c r="D18" s="20"/>
      <c r="E18" s="23"/>
      <c r="F18" s="20"/>
      <c r="G18" s="23"/>
      <c r="H18" s="23"/>
      <c r="I18" s="9"/>
    </row>
    <row r="24" spans="1:9" x14ac:dyDescent="0.25">
      <c r="F24" s="49"/>
    </row>
    <row r="25" spans="1:9" x14ac:dyDescent="0.25">
      <c r="F25" s="50"/>
    </row>
    <row r="26" spans="1:9" x14ac:dyDescent="0.25">
      <c r="F26" s="50"/>
    </row>
  </sheetData>
  <sheetProtection formatColumns="0" formatRows="0" insertRows="0" deleteRows="0" selectLockedCells="1" sort="0" autoFilter="0"/>
  <mergeCells count="14">
    <mergeCell ref="F24:F26"/>
    <mergeCell ref="H2:I2"/>
    <mergeCell ref="G1:H1"/>
    <mergeCell ref="B8:C8"/>
    <mergeCell ref="D8:E8"/>
    <mergeCell ref="F8:G8"/>
    <mergeCell ref="A4:I4"/>
    <mergeCell ref="A6:A9"/>
    <mergeCell ref="B6:G6"/>
    <mergeCell ref="I6:I9"/>
    <mergeCell ref="B7:C7"/>
    <mergeCell ref="D7:E7"/>
    <mergeCell ref="F7:G7"/>
    <mergeCell ref="H6:H9"/>
  </mergeCells>
  <pageMargins left="0.7" right="0.7" top="0.75" bottom="0.75"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Лист4">
    <pageSetUpPr fitToPage="1"/>
  </sheetPr>
  <dimension ref="A1:J77"/>
  <sheetViews>
    <sheetView view="pageBreakPreview" zoomScale="85" zoomScaleNormal="85" zoomScaleSheetLayoutView="85" workbookViewId="0">
      <selection activeCell="C20" sqref="C20"/>
    </sheetView>
  </sheetViews>
  <sheetFormatPr defaultColWidth="9.140625" defaultRowHeight="17.25" x14ac:dyDescent="0.25"/>
  <cols>
    <col min="1" max="1" width="6.42578125" style="1" customWidth="1"/>
    <col min="2" max="2" width="31.85546875" style="1" customWidth="1"/>
    <col min="3" max="3" width="36.85546875" style="1" customWidth="1"/>
    <col min="4" max="4" width="18.140625" style="1" customWidth="1"/>
    <col min="5" max="5" width="21.85546875" style="1" customWidth="1"/>
    <col min="6" max="7" width="18" style="1" customWidth="1"/>
    <col min="8" max="8" width="19.85546875" style="1" customWidth="1"/>
    <col min="9" max="9" width="16.140625" style="3" customWidth="1"/>
    <col min="10" max="10" width="16.28515625" style="3" customWidth="1"/>
    <col min="11" max="16384" width="9.140625" style="3"/>
  </cols>
  <sheetData>
    <row r="1" spans="1:10" x14ac:dyDescent="0.25">
      <c r="H1" s="46" t="s">
        <v>4</v>
      </c>
      <c r="I1" s="46"/>
      <c r="J1" s="21" t="s">
        <v>39</v>
      </c>
    </row>
    <row r="2" spans="1:10" x14ac:dyDescent="0.25">
      <c r="I2" s="46" t="s">
        <v>1</v>
      </c>
      <c r="J2" s="46"/>
    </row>
    <row r="3" spans="1:10" ht="15.75" customHeight="1" x14ac:dyDescent="0.25"/>
    <row r="4" spans="1:10" ht="20.25" customHeight="1" x14ac:dyDescent="0.25">
      <c r="A4" s="54" t="s">
        <v>20</v>
      </c>
      <c r="B4" s="54"/>
      <c r="C4" s="54"/>
      <c r="D4" s="54"/>
      <c r="E4" s="54"/>
      <c r="F4" s="54"/>
      <c r="G4" s="54"/>
      <c r="H4" s="54"/>
      <c r="I4" s="54"/>
      <c r="J4" s="54"/>
    </row>
    <row r="5" spans="1:10" s="7" customFormat="1" ht="12" customHeight="1" x14ac:dyDescent="0.25">
      <c r="A5" s="4"/>
      <c r="B5" s="4"/>
      <c r="C5" s="4"/>
      <c r="D5" s="4"/>
      <c r="E5" s="4"/>
      <c r="F5" s="4"/>
      <c r="G5" s="4"/>
      <c r="H5" s="4"/>
    </row>
    <row r="6" spans="1:10" s="7" customFormat="1" ht="38.25" customHeight="1" x14ac:dyDescent="0.25">
      <c r="A6" s="57" t="s">
        <v>10</v>
      </c>
      <c r="B6" s="56" t="str">
        <f>IF(A4="Определение ценовой информации, полученной из общедоступных источников","Сведения (информация) об идентичных (однородных) товарах (работах, услугах), полученные из общедоступных источников информации","Сведения (информация) об идентичных (однородных) товарах (работах, услугах), полученные из ЕИС")</f>
        <v>Сведения (информация) об идентичных (однородных) товарах (работах, услугах), полученные из общедоступных источников информации</v>
      </c>
      <c r="C6" s="62"/>
      <c r="D6" s="63"/>
      <c r="E6" s="55" t="s">
        <v>14</v>
      </c>
      <c r="F6" s="55"/>
      <c r="G6" s="55"/>
      <c r="H6" s="55" t="s">
        <v>23</v>
      </c>
      <c r="I6" s="55" t="s">
        <v>18</v>
      </c>
      <c r="J6" s="55" t="s">
        <v>19</v>
      </c>
    </row>
    <row r="7" spans="1:10" s="7" customFormat="1" ht="92.25" customHeight="1" x14ac:dyDescent="0.25">
      <c r="A7" s="61"/>
      <c r="B7" s="8" t="s">
        <v>12</v>
      </c>
      <c r="C7" s="8" t="str">
        <f>IF(A4="Определение ценовой информации, полученной из общедоступных источников","наименование общедоступного источника информации","реестровый номер контракта в ЕИС")</f>
        <v>наименование общедоступного источника информации</v>
      </c>
      <c r="D7" s="8" t="s">
        <v>22</v>
      </c>
      <c r="E7" s="8" t="s">
        <v>15</v>
      </c>
      <c r="F7" s="8" t="s">
        <v>16</v>
      </c>
      <c r="G7" s="8" t="s">
        <v>17</v>
      </c>
      <c r="H7" s="55"/>
      <c r="I7" s="55"/>
      <c r="J7" s="55"/>
    </row>
    <row r="8" spans="1:10" s="7" customFormat="1" x14ac:dyDescent="0.25">
      <c r="A8" s="10">
        <v>1</v>
      </c>
      <c r="B8" s="8">
        <v>2</v>
      </c>
      <c r="C8" s="8">
        <v>3</v>
      </c>
      <c r="D8" s="8">
        <v>4</v>
      </c>
      <c r="E8" s="8">
        <v>5</v>
      </c>
      <c r="F8" s="8">
        <v>6</v>
      </c>
      <c r="G8" s="8">
        <v>7</v>
      </c>
      <c r="H8" s="8">
        <v>8</v>
      </c>
      <c r="I8" s="8">
        <v>9</v>
      </c>
      <c r="J8" s="8">
        <v>10</v>
      </c>
    </row>
    <row r="9" spans="1:10" s="7" customFormat="1" x14ac:dyDescent="0.25">
      <c r="A9" s="57">
        <v>1</v>
      </c>
      <c r="B9" s="66"/>
      <c r="C9" s="22"/>
      <c r="D9" s="8"/>
      <c r="E9" s="8"/>
      <c r="F9" s="8"/>
      <c r="G9" s="8"/>
      <c r="H9" s="11">
        <f t="shared" ref="H9:H23" si="0">D9</f>
        <v>0</v>
      </c>
      <c r="I9" s="64">
        <f t="shared" ref="I9" si="1">ROUND(AVERAGE(H9:H11),2)</f>
        <v>0</v>
      </c>
      <c r="J9" s="65" t="e">
        <f t="shared" ref="J9" si="2">STDEVA(H9:H11)/I9*100</f>
        <v>#DIV/0!</v>
      </c>
    </row>
    <row r="10" spans="1:10" s="7" customFormat="1" x14ac:dyDescent="0.25">
      <c r="A10" s="60"/>
      <c r="B10" s="66"/>
      <c r="C10" s="22"/>
      <c r="D10" s="8"/>
      <c r="E10" s="8"/>
      <c r="F10" s="8"/>
      <c r="G10" s="8"/>
      <c r="H10" s="11">
        <f t="shared" si="0"/>
        <v>0</v>
      </c>
      <c r="I10" s="64"/>
      <c r="J10" s="65"/>
    </row>
    <row r="11" spans="1:10" s="7" customFormat="1" x14ac:dyDescent="0.25">
      <c r="A11" s="61"/>
      <c r="B11" s="66"/>
      <c r="C11" s="22"/>
      <c r="D11" s="8"/>
      <c r="E11" s="8"/>
      <c r="F11" s="8"/>
      <c r="G11" s="8"/>
      <c r="H11" s="11">
        <f t="shared" si="0"/>
        <v>0</v>
      </c>
      <c r="I11" s="64"/>
      <c r="J11" s="65"/>
    </row>
    <row r="12" spans="1:10" s="7" customFormat="1" x14ac:dyDescent="0.25">
      <c r="A12" s="57">
        <v>2</v>
      </c>
      <c r="B12" s="66"/>
      <c r="C12" s="22"/>
      <c r="D12" s="8"/>
      <c r="E12" s="8"/>
      <c r="F12" s="8"/>
      <c r="G12" s="8"/>
      <c r="H12" s="11">
        <f t="shared" si="0"/>
        <v>0</v>
      </c>
      <c r="I12" s="64">
        <f t="shared" ref="I12" si="3">ROUND(AVERAGE(H12:H14),2)</f>
        <v>0</v>
      </c>
      <c r="J12" s="65" t="e">
        <f t="shared" ref="J12" si="4">STDEVA(H12:H14)/I12*100</f>
        <v>#DIV/0!</v>
      </c>
    </row>
    <row r="13" spans="1:10" s="7" customFormat="1" x14ac:dyDescent="0.25">
      <c r="A13" s="60"/>
      <c r="B13" s="66"/>
      <c r="C13" s="22"/>
      <c r="D13" s="8"/>
      <c r="E13" s="8"/>
      <c r="F13" s="8"/>
      <c r="G13" s="8"/>
      <c r="H13" s="11">
        <f t="shared" si="0"/>
        <v>0</v>
      </c>
      <c r="I13" s="64"/>
      <c r="J13" s="65"/>
    </row>
    <row r="14" spans="1:10" s="7" customFormat="1" x14ac:dyDescent="0.25">
      <c r="A14" s="61"/>
      <c r="B14" s="66"/>
      <c r="C14" s="8"/>
      <c r="D14" s="8"/>
      <c r="E14" s="8"/>
      <c r="F14" s="8"/>
      <c r="G14" s="8"/>
      <c r="H14" s="11">
        <f t="shared" si="0"/>
        <v>0</v>
      </c>
      <c r="I14" s="64"/>
      <c r="J14" s="65"/>
    </row>
    <row r="15" spans="1:10" s="7" customFormat="1" x14ac:dyDescent="0.25">
      <c r="A15" s="57">
        <v>3</v>
      </c>
      <c r="B15" s="66"/>
      <c r="C15" s="8"/>
      <c r="D15" s="8"/>
      <c r="E15" s="8"/>
      <c r="F15" s="8"/>
      <c r="G15" s="8"/>
      <c r="H15" s="11">
        <f t="shared" si="0"/>
        <v>0</v>
      </c>
      <c r="I15" s="64">
        <f t="shared" ref="I15" si="5">ROUND(AVERAGE(H15:H17),2)</f>
        <v>0</v>
      </c>
      <c r="J15" s="65" t="e">
        <f t="shared" ref="J15" si="6">STDEVA(H15:H17)/I15*100</f>
        <v>#DIV/0!</v>
      </c>
    </row>
    <row r="16" spans="1:10" s="7" customFormat="1" x14ac:dyDescent="0.25">
      <c r="A16" s="60"/>
      <c r="B16" s="66"/>
      <c r="C16" s="8"/>
      <c r="D16" s="8"/>
      <c r="E16" s="8"/>
      <c r="F16" s="8"/>
      <c r="G16" s="8"/>
      <c r="H16" s="11">
        <f t="shared" si="0"/>
        <v>0</v>
      </c>
      <c r="I16" s="64"/>
      <c r="J16" s="65"/>
    </row>
    <row r="17" spans="1:10" s="7" customFormat="1" x14ac:dyDescent="0.25">
      <c r="A17" s="61"/>
      <c r="B17" s="66"/>
      <c r="C17" s="8"/>
      <c r="D17" s="8"/>
      <c r="E17" s="8"/>
      <c r="F17" s="8"/>
      <c r="G17" s="8"/>
      <c r="H17" s="11">
        <f t="shared" si="0"/>
        <v>0</v>
      </c>
      <c r="I17" s="64"/>
      <c r="J17" s="65"/>
    </row>
    <row r="18" spans="1:10" s="7" customFormat="1" x14ac:dyDescent="0.25">
      <c r="A18" s="57">
        <v>4</v>
      </c>
      <c r="B18" s="66"/>
      <c r="C18" s="8"/>
      <c r="D18" s="8"/>
      <c r="E18" s="8"/>
      <c r="F18" s="8"/>
      <c r="G18" s="8"/>
      <c r="H18" s="11">
        <f t="shared" si="0"/>
        <v>0</v>
      </c>
      <c r="I18" s="64">
        <f t="shared" ref="I18" si="7">ROUND(AVERAGE(H18:H20),2)</f>
        <v>0</v>
      </c>
      <c r="J18" s="65" t="e">
        <f t="shared" ref="J18" si="8">STDEVA(H18:H20)/I18*100</f>
        <v>#DIV/0!</v>
      </c>
    </row>
    <row r="19" spans="1:10" s="7" customFormat="1" x14ac:dyDescent="0.25">
      <c r="A19" s="60"/>
      <c r="B19" s="66"/>
      <c r="C19" s="8"/>
      <c r="D19" s="8"/>
      <c r="E19" s="8"/>
      <c r="F19" s="8"/>
      <c r="G19" s="8"/>
      <c r="H19" s="11">
        <f t="shared" si="0"/>
        <v>0</v>
      </c>
      <c r="I19" s="64"/>
      <c r="J19" s="65"/>
    </row>
    <row r="20" spans="1:10" s="7" customFormat="1" x14ac:dyDescent="0.25">
      <c r="A20" s="61"/>
      <c r="B20" s="66"/>
      <c r="C20" s="8"/>
      <c r="D20" s="8"/>
      <c r="E20" s="8"/>
      <c r="F20" s="8"/>
      <c r="G20" s="8"/>
      <c r="H20" s="11">
        <f t="shared" si="0"/>
        <v>0</v>
      </c>
      <c r="I20" s="64"/>
      <c r="J20" s="65"/>
    </row>
    <row r="21" spans="1:10" s="7" customFormat="1" x14ac:dyDescent="0.25">
      <c r="A21" s="57">
        <v>5</v>
      </c>
      <c r="B21" s="66"/>
      <c r="C21" s="8"/>
      <c r="D21" s="8"/>
      <c r="E21" s="8"/>
      <c r="F21" s="8"/>
      <c r="G21" s="8"/>
      <c r="H21" s="11">
        <f t="shared" si="0"/>
        <v>0</v>
      </c>
      <c r="I21" s="64">
        <f t="shared" ref="I21" si="9">ROUND(AVERAGE(H21:H23),2)</f>
        <v>0</v>
      </c>
      <c r="J21" s="65" t="e">
        <f t="shared" ref="J21" si="10">STDEVA(H21:H23)/I21*100</f>
        <v>#DIV/0!</v>
      </c>
    </row>
    <row r="22" spans="1:10" s="7" customFormat="1" x14ac:dyDescent="0.25">
      <c r="A22" s="60"/>
      <c r="B22" s="66"/>
      <c r="C22" s="8"/>
      <c r="D22" s="8"/>
      <c r="E22" s="8"/>
      <c r="F22" s="8"/>
      <c r="G22" s="8"/>
      <c r="H22" s="11">
        <f t="shared" si="0"/>
        <v>0</v>
      </c>
      <c r="I22" s="64"/>
      <c r="J22" s="65"/>
    </row>
    <row r="23" spans="1:10" s="7" customFormat="1" x14ac:dyDescent="0.25">
      <c r="A23" s="61"/>
      <c r="B23" s="66"/>
      <c r="C23" s="8"/>
      <c r="D23" s="8"/>
      <c r="E23" s="8"/>
      <c r="F23" s="8"/>
      <c r="G23" s="8"/>
      <c r="H23" s="11">
        <f t="shared" si="0"/>
        <v>0</v>
      </c>
      <c r="I23" s="64"/>
      <c r="J23" s="65"/>
    </row>
    <row r="24" spans="1:10" ht="16.5" customHeight="1" x14ac:dyDescent="0.25">
      <c r="H24" s="1">
        <f t="shared" ref="H24" si="11">D24</f>
        <v>0</v>
      </c>
    </row>
    <row r="25" spans="1:10" ht="16.5" customHeight="1" x14ac:dyDescent="0.25"/>
    <row r="26" spans="1:10" ht="16.5" customHeight="1" x14ac:dyDescent="0.25"/>
    <row r="27" spans="1:10" ht="16.5" customHeight="1" x14ac:dyDescent="0.25"/>
    <row r="28" spans="1:10" ht="16.5" customHeight="1" x14ac:dyDescent="0.25"/>
    <row r="29" spans="1:10" ht="16.5" customHeight="1" x14ac:dyDescent="0.25"/>
    <row r="30" spans="1:10" ht="16.5" customHeight="1" x14ac:dyDescent="0.25"/>
    <row r="31" spans="1:10" ht="16.5" customHeight="1" x14ac:dyDescent="0.25"/>
    <row r="32" spans="1:10" ht="16.5" customHeight="1" x14ac:dyDescent="0.25"/>
    <row r="33" ht="16.5" customHeight="1" x14ac:dyDescent="0.25"/>
    <row r="34" ht="16.5" customHeight="1" x14ac:dyDescent="0.25"/>
    <row r="35" ht="16.5" customHeight="1" x14ac:dyDescent="0.25"/>
    <row r="36" ht="16.5" customHeight="1" x14ac:dyDescent="0.25"/>
    <row r="37" ht="16.5" customHeight="1" x14ac:dyDescent="0.25"/>
    <row r="38" ht="16.5" customHeight="1" x14ac:dyDescent="0.25"/>
    <row r="39" ht="16.5" customHeight="1" x14ac:dyDescent="0.25"/>
    <row r="40" ht="16.5" customHeight="1" x14ac:dyDescent="0.25"/>
    <row r="41" ht="16.5" customHeight="1" x14ac:dyDescent="0.25"/>
    <row r="42" ht="16.5" customHeight="1" x14ac:dyDescent="0.25"/>
    <row r="43" ht="16.5" customHeight="1" x14ac:dyDescent="0.25"/>
    <row r="44" ht="16.5" customHeight="1" x14ac:dyDescent="0.25"/>
    <row r="45" ht="16.5" customHeight="1" x14ac:dyDescent="0.25"/>
    <row r="46" ht="16.5" customHeight="1" x14ac:dyDescent="0.25"/>
    <row r="47" ht="16.5" customHeight="1" x14ac:dyDescent="0.25"/>
    <row r="48" ht="16.5" customHeight="1" x14ac:dyDescent="0.25"/>
    <row r="49" ht="16.5" customHeight="1" x14ac:dyDescent="0.25"/>
    <row r="50" ht="16.5" customHeight="1" x14ac:dyDescent="0.25"/>
    <row r="51" ht="16.5" customHeight="1" x14ac:dyDescent="0.25"/>
    <row r="52" ht="16.5" customHeight="1" x14ac:dyDescent="0.25"/>
    <row r="53" ht="16.5" customHeight="1" x14ac:dyDescent="0.25"/>
    <row r="54" ht="16.5" customHeight="1" x14ac:dyDescent="0.25"/>
    <row r="55" ht="16.5" customHeight="1" x14ac:dyDescent="0.25"/>
    <row r="56" ht="16.5" customHeight="1" x14ac:dyDescent="0.25"/>
    <row r="57" ht="16.5" customHeight="1" x14ac:dyDescent="0.25"/>
    <row r="58" ht="16.5" customHeight="1" x14ac:dyDescent="0.25"/>
    <row r="59" ht="16.5" customHeight="1" x14ac:dyDescent="0.25"/>
    <row r="60" ht="16.5" customHeight="1" x14ac:dyDescent="0.25"/>
    <row r="61" ht="16.5" customHeight="1" x14ac:dyDescent="0.25"/>
    <row r="62" ht="16.5" customHeight="1" x14ac:dyDescent="0.25"/>
    <row r="63" ht="16.5" customHeight="1" x14ac:dyDescent="0.25"/>
    <row r="64" ht="16.5" customHeight="1" x14ac:dyDescent="0.25"/>
    <row r="65" ht="16.5" customHeight="1" x14ac:dyDescent="0.25"/>
    <row r="66" ht="16.5" customHeight="1" x14ac:dyDescent="0.25"/>
    <row r="67" ht="16.5" customHeight="1" x14ac:dyDescent="0.25"/>
    <row r="68" ht="16.5" customHeight="1" x14ac:dyDescent="0.25"/>
    <row r="69" ht="16.5" customHeight="1" x14ac:dyDescent="0.25"/>
    <row r="70" ht="16.5" customHeight="1" x14ac:dyDescent="0.25"/>
    <row r="71" ht="16.5" customHeight="1" x14ac:dyDescent="0.25"/>
    <row r="72" ht="16.5" customHeight="1" x14ac:dyDescent="0.25"/>
    <row r="73" ht="16.5" customHeight="1" x14ac:dyDescent="0.25"/>
    <row r="74" ht="16.5" customHeight="1" x14ac:dyDescent="0.25"/>
    <row r="75" ht="16.5" customHeight="1" x14ac:dyDescent="0.25"/>
    <row r="76" ht="16.5" customHeight="1" x14ac:dyDescent="0.25"/>
    <row r="77" ht="16.5" customHeight="1" x14ac:dyDescent="0.25"/>
  </sheetData>
  <sheetProtection formatColumns="0" formatRows="0" insertRows="0" deleteRows="0" selectLockedCells="1" sort="0" autoFilter="0"/>
  <mergeCells count="29">
    <mergeCell ref="B18:B20"/>
    <mergeCell ref="B21:B23"/>
    <mergeCell ref="A12:A14"/>
    <mergeCell ref="A9:A11"/>
    <mergeCell ref="A15:A17"/>
    <mergeCell ref="A18:A20"/>
    <mergeCell ref="A21:A23"/>
    <mergeCell ref="B9:B11"/>
    <mergeCell ref="B12:B14"/>
    <mergeCell ref="B15:B17"/>
    <mergeCell ref="I21:I23"/>
    <mergeCell ref="J21:J23"/>
    <mergeCell ref="I9:I11"/>
    <mergeCell ref="J9:J11"/>
    <mergeCell ref="I12:I14"/>
    <mergeCell ref="J12:J14"/>
    <mergeCell ref="I15:I17"/>
    <mergeCell ref="J15:J17"/>
    <mergeCell ref="I18:I20"/>
    <mergeCell ref="J18:J20"/>
    <mergeCell ref="H1:I1"/>
    <mergeCell ref="A4:J4"/>
    <mergeCell ref="I2:J2"/>
    <mergeCell ref="A6:A7"/>
    <mergeCell ref="E6:G6"/>
    <mergeCell ref="H6:H7"/>
    <mergeCell ref="B6:D6"/>
    <mergeCell ref="I6:I7"/>
    <mergeCell ref="J6:J7"/>
  </mergeCells>
  <pageMargins left="0.7" right="0.7" top="0.75" bottom="0.75" header="0.3" footer="0.3"/>
  <pageSetup paperSize="9"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ИД!$A$4:$A$5</xm:f>
          </x14:formula1>
          <xm:sqref>A4:J4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5"/>
  <dimension ref="A1:A8"/>
  <sheetViews>
    <sheetView workbookViewId="0">
      <selection activeCell="C3" sqref="C3"/>
    </sheetView>
  </sheetViews>
  <sheetFormatPr defaultColWidth="14.5703125" defaultRowHeight="18.75" customHeight="1" x14ac:dyDescent="0.25"/>
  <cols>
    <col min="1" max="1" width="116.85546875" style="16" customWidth="1"/>
    <col min="2" max="16384" width="14.5703125" style="16"/>
  </cols>
  <sheetData>
    <row r="1" spans="1:1" ht="18.75" customHeight="1" x14ac:dyDescent="0.25">
      <c r="A1" s="15" t="s">
        <v>25</v>
      </c>
    </row>
    <row r="2" spans="1:1" ht="18.75" customHeight="1" x14ac:dyDescent="0.25">
      <c r="A2" s="15" t="s">
        <v>26</v>
      </c>
    </row>
    <row r="4" spans="1:1" ht="18.75" customHeight="1" x14ac:dyDescent="0.25">
      <c r="A4" s="16" t="s">
        <v>20</v>
      </c>
    </row>
    <row r="5" spans="1:1" ht="18.75" customHeight="1" x14ac:dyDescent="0.25">
      <c r="A5" s="15" t="s">
        <v>24</v>
      </c>
    </row>
    <row r="7" spans="1:1" ht="18.75" customHeight="1" x14ac:dyDescent="0.25">
      <c r="A7" s="16" t="s">
        <v>27</v>
      </c>
    </row>
    <row r="8" spans="1:1" ht="18.75" customHeight="1" x14ac:dyDescent="0.25">
      <c r="A8" s="16" t="s">
        <v>29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Обоснование НМЦК</vt:lpstr>
      <vt:lpstr>Прил. 1</vt:lpstr>
      <vt:lpstr>Прил. 2</vt:lpstr>
      <vt:lpstr>Прил. 3</vt:lpstr>
      <vt:lpstr>ИД</vt:lpstr>
      <vt:lpstr>'Обоснование НМЦК'!Область_печати</vt:lpstr>
      <vt:lpstr>'Прил. 1'!Область_печати</vt:lpstr>
      <vt:lpstr>'Прил. 2'!Область_печати</vt:lpstr>
      <vt:lpstr>'Прил. 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1</cp:lastModifiedBy>
  <cp:lastPrinted>2026-06-02T15:13:20Z</cp:lastPrinted>
  <dcterms:created xsi:type="dcterms:W3CDTF">2016-09-14T10:28:21Z</dcterms:created>
  <dcterms:modified xsi:type="dcterms:W3CDTF">2026-06-02T15:13:36Z</dcterms:modified>
</cp:coreProperties>
</file>