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Обоснование НМЦК " sheetId="1" r:id="rId1"/>
    <sheet name="Приложение 1" sheetId="2" r:id="rId2"/>
    <sheet name="Приложение 2" sheetId="4" r:id="rId3"/>
  </sheets>
  <definedNames>
    <definedName name="_xlnm.Print_Area" localSheetId="0">'Обоснование НМЦК '!$A$1:$X$33</definedName>
  </definedNames>
  <calcPr calcId="145621"/>
</workbook>
</file>

<file path=xl/calcChain.xml><?xml version="1.0" encoding="utf-8"?>
<calcChain xmlns="http://schemas.openxmlformats.org/spreadsheetml/2006/main">
  <c r="K8" i="2" l="1"/>
  <c r="I9" i="4" l="1"/>
  <c r="J9" i="4" s="1"/>
  <c r="C7" i="4"/>
  <c r="B6" i="4"/>
  <c r="J7" i="2"/>
  <c r="K7" i="2" s="1"/>
</calcChain>
</file>

<file path=xl/sharedStrings.xml><?xml version="1.0" encoding="utf-8"?>
<sst xmlns="http://schemas.openxmlformats.org/spreadsheetml/2006/main" count="51" uniqueCount="47">
  <si>
    <t>Обоснование цены контракта заключаемого с единственным поставщиком (далее-ЦКЕП)</t>
  </si>
  <si>
    <t>Предмет муниципального контракта (договора)</t>
  </si>
  <si>
    <t>Основные характеристики объекта закупки</t>
  </si>
  <si>
    <t xml:space="preserve">В соответствии с условиями муниципального контракта </t>
  </si>
  <si>
    <t>Используемый метод определения ЦКЕП с обоснованием</t>
  </si>
  <si>
    <t>метод сопоставимых рыночных цен (анализа рынка) в соответствии с ч. 2, ч. 6 ст. 22 Федерального закона от 05.04.2013 № 44-ФЗ "О контрактной системе в сфере закупок товаров, работ, услуг для обеспечения государственных и муниципальных нужд"</t>
  </si>
  <si>
    <t>ЦКЕП, руб.</t>
  </si>
  <si>
    <t>Расчет ЦКЕП</t>
  </si>
  <si>
    <t>Дата подготовки обоснования ЦКЕП</t>
  </si>
  <si>
    <t>Обоснование цены контракта с единственным поставщиком (ЦКЕП)</t>
  </si>
  <si>
    <t>Приложение №</t>
  </si>
  <si>
    <t>1</t>
  </si>
  <si>
    <t>к обоснованию ЦКЕП</t>
  </si>
  <si>
    <t>N п/п</t>
  </si>
  <si>
    <t>Наименование товара (работы, услуги)</t>
  </si>
  <si>
    <t>Единица измерения</t>
  </si>
  <si>
    <t>Цена за единицу товара (работы, услуги) из различных источников ценовой информации, руб.</t>
  </si>
  <si>
    <t>Коэффициент вариации, %</t>
  </si>
  <si>
    <t>Средняя цена за единицу товара (работы, услуги), руб</t>
  </si>
  <si>
    <t>Стоимость товара (работы, услуги), руб.</t>
  </si>
  <si>
    <t>шт.</t>
  </si>
  <si>
    <t>Итого, руб.</t>
  </si>
  <si>
    <t>Количество (объем) товара (работы, услуги)</t>
  </si>
  <si>
    <t>запрос в ЕИС</t>
  </si>
  <si>
    <t>запрос поставщикам (подрядчикам, исполнителям)</t>
  </si>
  <si>
    <t>общедоступные источники</t>
  </si>
  <si>
    <t>реестр контрактов</t>
  </si>
  <si>
    <t>№ п/п</t>
  </si>
  <si>
    <t>Средняя цена за единицу товара (работы, услуги), руб.</t>
  </si>
  <si>
    <t>наименование товара (работы, услуги)</t>
  </si>
  <si>
    <t>Определение ценовой информации, полученной из общедоступных источников</t>
  </si>
  <si>
    <t>Применение поправочных коэффициентов (индексов)</t>
  </si>
  <si>
    <t>Цена за единицу товара (работы, услуги) с учетом применения коэффициента (индекса), руб.</t>
  </si>
  <si>
    <t>цена за единицу товара (работы, услуги), руб.</t>
  </si>
  <si>
    <t>условие закупки, которое определяет применение коэффициента (индекса)</t>
  </si>
  <si>
    <t>значение коэффициента (индекса)</t>
  </si>
  <si>
    <t>обоснование применения коэффициента (индекса)</t>
  </si>
  <si>
    <t>https://www.mvideo.ru/products/planshetnyi-komputer-xiaomi-pad-5-6128gb-green-400030142</t>
  </si>
  <si>
    <t>https://voronezh.ret.ru/?&amp;pn=prod&amp;gid=1319557</t>
  </si>
  <si>
    <t>2</t>
  </si>
  <si>
    <t>Согласно приложения № 1, 2 к обоснованию ЦКЕП</t>
  </si>
  <si>
    <t>https://www.komus.ru/katalog/tekhnika/kompyutery-i-periferiya/planshety/planshet-xiaomi-pad-5-11-128-gb-seryj-35397-/p/1476241/?from=block-301-1</t>
  </si>
  <si>
    <t>349 900,00*</t>
  </si>
  <si>
    <t>Поставка планшетных компьютеров Xiaomi Pad 5</t>
  </si>
  <si>
    <t>планшетный компьютер Xiaomi Pad 5</t>
  </si>
  <si>
    <t>*В целях эффективного расходования бюджетных средств ЦКЕП установлена в размере 349 900,00 на основании минимального ценового предложения полученного из общедоступных источников</t>
  </si>
  <si>
    <t>*В целях эффективного расходования бюджетных средств ЦКЕП установлена в размере 349 900,00* на основании минимального ценового предложения полученного общедоступных источников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</si>
</sst>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2"/>
      <color indexed="8"/>
      <name val="Calibri"/>
      <family val="2"/>
      <charset val="204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theme="1"/>
      <name val="Segoe UI Light"/>
      <family val="2"/>
      <charset val="204"/>
    </font>
    <font>
      <sz val="11"/>
      <color theme="1"/>
      <name val="Segoe UI Light"/>
      <family val="2"/>
      <charset val="204"/>
    </font>
    <font>
      <b/>
      <sz val="12"/>
      <color theme="1"/>
      <name val="Segoe UI Light"/>
      <family val="2"/>
      <charset val="204"/>
    </font>
    <font>
      <u/>
      <sz val="11"/>
      <color indexed="12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8" fillId="0" borderId="0" applyNumberFormat="0" applyFill="0" applyBorder="0" applyAlignment="0" applyProtection="0"/>
  </cellStyleXfs>
  <cellXfs count="55">
    <xf numFmtId="0" fontId="0" fillId="0" borderId="0" xfId="0"/>
    <xf numFmtId="0" fontId="0" fillId="0" borderId="0" xfId="1" applyFont="1" applyBorder="1" applyAlignment="1"/>
    <xf numFmtId="0" fontId="4" fillId="0" borderId="1" xfId="1" applyFont="1" applyBorder="1" applyAlignment="1">
      <alignment vertical="top" wrapText="1"/>
    </xf>
    <xf numFmtId="0" fontId="4" fillId="0" borderId="0" xfId="0" applyFont="1" applyAlignment="1">
      <alignment wrapText="1"/>
    </xf>
    <xf numFmtId="0" fontId="5" fillId="0" borderId="0" xfId="0" applyFont="1" applyAlignment="1" applyProtection="1">
      <alignment horizontal="center" vertical="top"/>
    </xf>
    <xf numFmtId="0" fontId="5" fillId="0" borderId="0" xfId="0" applyFont="1" applyAlignment="1" applyProtection="1">
      <alignment horizontal="right" vertical="top"/>
    </xf>
    <xf numFmtId="49" fontId="5" fillId="2" borderId="5" xfId="0" applyNumberFormat="1" applyFont="1" applyFill="1" applyBorder="1" applyAlignment="1" applyProtection="1">
      <alignment horizontal="center" vertical="top"/>
      <protection locked="0"/>
    </xf>
    <xf numFmtId="0" fontId="6" fillId="0" borderId="0" xfId="0" applyFont="1" applyAlignment="1" applyProtection="1">
      <alignment horizontal="center" vertical="top"/>
    </xf>
    <xf numFmtId="0" fontId="6" fillId="0" borderId="0" xfId="0" applyFont="1" applyAlignment="1" applyProtection="1">
      <alignment horizontal="center" vertical="top" wrapText="1"/>
    </xf>
    <xf numFmtId="0" fontId="5" fillId="3" borderId="6" xfId="0" applyFont="1" applyFill="1" applyBorder="1" applyAlignment="1" applyProtection="1">
      <alignment horizontal="center" vertical="top" wrapText="1"/>
    </xf>
    <xf numFmtId="0" fontId="5" fillId="0" borderId="8" xfId="0" applyFont="1" applyBorder="1" applyAlignment="1" applyProtection="1">
      <alignment horizontal="center" vertical="top" wrapText="1"/>
    </xf>
    <xf numFmtId="0" fontId="5" fillId="2" borderId="8" xfId="0" applyFont="1" applyFill="1" applyBorder="1" applyAlignment="1" applyProtection="1">
      <alignment horizontal="center" vertical="top" wrapText="1"/>
      <protection locked="0"/>
    </xf>
    <xf numFmtId="4" fontId="5" fillId="2" borderId="8" xfId="0" applyNumberFormat="1" applyFont="1" applyFill="1" applyBorder="1" applyAlignment="1" applyProtection="1">
      <alignment horizontal="center" vertical="top" wrapText="1"/>
      <protection locked="0"/>
    </xf>
    <xf numFmtId="4" fontId="5" fillId="0" borderId="8" xfId="0" applyNumberFormat="1" applyFont="1" applyFill="1" applyBorder="1" applyAlignment="1" applyProtection="1">
      <alignment horizontal="center" vertical="top" wrapText="1"/>
    </xf>
    <xf numFmtId="164" fontId="5" fillId="0" borderId="8" xfId="0" applyNumberFormat="1" applyFont="1" applyBorder="1" applyAlignment="1" applyProtection="1">
      <alignment horizontal="center" vertical="top" wrapText="1"/>
    </xf>
    <xf numFmtId="4" fontId="5" fillId="0" borderId="8" xfId="0" applyNumberFormat="1" applyFont="1" applyBorder="1" applyAlignment="1" applyProtection="1">
      <alignment horizontal="center" vertical="top" wrapText="1"/>
    </xf>
    <xf numFmtId="4" fontId="5" fillId="0" borderId="6" xfId="0" applyNumberFormat="1" applyFont="1" applyBorder="1" applyAlignment="1" applyProtection="1">
      <alignment horizontal="center" vertical="top"/>
    </xf>
    <xf numFmtId="0" fontId="5" fillId="0" borderId="0" xfId="0" applyFont="1" applyAlignment="1" applyProtection="1">
      <alignment horizontal="center" vertical="top" wrapText="1"/>
    </xf>
    <xf numFmtId="0" fontId="5" fillId="3" borderId="8" xfId="0" applyFont="1" applyFill="1" applyBorder="1" applyAlignment="1" applyProtection="1">
      <alignment horizontal="center" vertical="top" wrapText="1"/>
    </xf>
    <xf numFmtId="0" fontId="5" fillId="0" borderId="8" xfId="0" applyNumberFormat="1" applyFont="1" applyFill="1" applyBorder="1" applyAlignment="1" applyProtection="1">
      <alignment horizontal="center" vertical="top" wrapText="1"/>
    </xf>
    <xf numFmtId="0" fontId="8" fillId="0" borderId="0" xfId="2" applyAlignment="1">
      <alignment vertical="center"/>
    </xf>
    <xf numFmtId="4" fontId="5" fillId="2" borderId="6" xfId="0" applyNumberFormat="1" applyFont="1" applyFill="1" applyBorder="1" applyAlignment="1" applyProtection="1">
      <alignment horizontal="center" vertical="top" wrapText="1"/>
      <protection locked="0"/>
    </xf>
    <xf numFmtId="0" fontId="5" fillId="2" borderId="6" xfId="0" applyNumberFormat="1" applyFont="1" applyFill="1" applyBorder="1" applyAlignment="1" applyProtection="1">
      <alignment horizontal="center" vertical="top" wrapText="1"/>
      <protection locked="0"/>
    </xf>
    <xf numFmtId="4" fontId="5" fillId="0" borderId="6" xfId="0" applyNumberFormat="1" applyFont="1" applyFill="1" applyBorder="1" applyAlignment="1" applyProtection="1">
      <alignment horizontal="center" vertical="top" wrapText="1"/>
    </xf>
    <xf numFmtId="2" fontId="4" fillId="0" borderId="1" xfId="1" applyNumberFormat="1" applyFont="1" applyBorder="1" applyAlignment="1">
      <alignment horizontal="left" vertical="top" wrapText="1"/>
    </xf>
    <xf numFmtId="0" fontId="4" fillId="0" borderId="1" xfId="1" applyFont="1" applyBorder="1" applyAlignment="1">
      <alignment horizontal="left" vertical="top" wrapText="1"/>
    </xf>
    <xf numFmtId="14" fontId="4" fillId="0" borderId="1" xfId="1" applyNumberFormat="1" applyFont="1" applyBorder="1" applyAlignment="1">
      <alignment horizontal="left" vertical="top" wrapText="1"/>
    </xf>
    <xf numFmtId="14" fontId="3" fillId="0" borderId="2" xfId="1" applyNumberFormat="1" applyFont="1" applyBorder="1" applyAlignment="1">
      <alignment horizontal="left" vertical="top" wrapText="1"/>
    </xf>
    <xf numFmtId="14" fontId="3" fillId="0" borderId="3" xfId="1" applyNumberFormat="1" applyFont="1" applyBorder="1" applyAlignment="1">
      <alignment horizontal="left" vertical="top" wrapText="1"/>
    </xf>
    <xf numFmtId="14" fontId="3" fillId="0" borderId="4" xfId="1" applyNumberFormat="1" applyFont="1" applyBorder="1" applyAlignment="1">
      <alignment horizontal="left" vertical="top" wrapText="1"/>
    </xf>
    <xf numFmtId="0" fontId="2" fillId="0" borderId="0" xfId="1" applyFont="1" applyBorder="1" applyAlignment="1">
      <alignment horizontal="right" vertical="center"/>
    </xf>
    <xf numFmtId="0" fontId="3" fillId="0" borderId="0" xfId="1" applyFont="1" applyBorder="1" applyAlignment="1">
      <alignment horizontal="center"/>
    </xf>
    <xf numFmtId="0" fontId="0" fillId="0" borderId="0" xfId="1" applyFont="1" applyBorder="1" applyAlignment="1">
      <alignment horizontal="center"/>
    </xf>
    <xf numFmtId="0" fontId="4" fillId="0" borderId="1" xfId="1" applyFont="1" applyBorder="1" applyAlignment="1">
      <alignment vertical="center" wrapText="1"/>
    </xf>
    <xf numFmtId="0" fontId="7" fillId="3" borderId="9" xfId="0" applyFont="1" applyFill="1" applyBorder="1" applyAlignment="1" applyProtection="1">
      <alignment horizontal="center" vertical="top" wrapText="1"/>
    </xf>
    <xf numFmtId="0" fontId="7" fillId="3" borderId="10" xfId="0" applyFont="1" applyFill="1" applyBorder="1" applyAlignment="1" applyProtection="1">
      <alignment horizontal="center" vertical="top" wrapText="1"/>
    </xf>
    <xf numFmtId="0" fontId="4" fillId="0" borderId="0" xfId="0" applyFont="1" applyAlignment="1">
      <alignment horizontal="center" wrapText="1"/>
    </xf>
    <xf numFmtId="0" fontId="3" fillId="0" borderId="0" xfId="0" applyFont="1" applyBorder="1" applyAlignment="1">
      <alignment horizontal="center" wrapText="1"/>
    </xf>
    <xf numFmtId="0" fontId="5" fillId="0" borderId="0" xfId="0" applyFont="1" applyFill="1" applyBorder="1" applyAlignment="1" applyProtection="1">
      <alignment horizontal="right" vertical="top"/>
    </xf>
    <xf numFmtId="0" fontId="5" fillId="3" borderId="6" xfId="0" applyFont="1" applyFill="1" applyBorder="1" applyAlignment="1" applyProtection="1">
      <alignment horizontal="center" vertical="top" wrapText="1"/>
    </xf>
    <xf numFmtId="0" fontId="5" fillId="3" borderId="7" xfId="0" applyFont="1" applyFill="1" applyBorder="1" applyAlignment="1" applyProtection="1">
      <alignment horizontal="center" vertical="top" wrapText="1"/>
    </xf>
    <xf numFmtId="0" fontId="5" fillId="3" borderId="8" xfId="0" applyFont="1" applyFill="1" applyBorder="1" applyAlignment="1" applyProtection="1">
      <alignment horizontal="center" vertical="top" wrapText="1"/>
    </xf>
    <xf numFmtId="0" fontId="5" fillId="0" borderId="7" xfId="0" applyFont="1" applyFill="1" applyBorder="1" applyAlignment="1" applyProtection="1">
      <alignment horizontal="center" vertical="top" wrapText="1"/>
    </xf>
    <xf numFmtId="0" fontId="5" fillId="0" borderId="11" xfId="0" applyFont="1" applyFill="1" applyBorder="1" applyAlignment="1" applyProtection="1">
      <alignment horizontal="center" vertical="top" wrapText="1"/>
    </xf>
    <xf numFmtId="0" fontId="5" fillId="0" borderId="8" xfId="0" applyFont="1" applyFill="1" applyBorder="1" applyAlignment="1" applyProtection="1">
      <alignment horizontal="center" vertical="top" wrapText="1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11" xfId="0" applyNumberFormat="1" applyFont="1" applyFill="1" applyBorder="1" applyAlignment="1" applyProtection="1">
      <alignment horizontal="center" vertical="center" wrapText="1"/>
    </xf>
    <xf numFmtId="0" fontId="5" fillId="0" borderId="8" xfId="0" applyNumberFormat="1" applyFont="1" applyFill="1" applyBorder="1" applyAlignment="1" applyProtection="1">
      <alignment horizontal="center" vertical="center" wrapText="1"/>
    </xf>
    <xf numFmtId="4" fontId="5" fillId="0" borderId="6" xfId="0" applyNumberFormat="1" applyFont="1" applyFill="1" applyBorder="1" applyAlignment="1" applyProtection="1">
      <alignment horizontal="center" vertical="center" wrapText="1"/>
    </xf>
    <xf numFmtId="164" fontId="5" fillId="0" borderId="6" xfId="0" applyNumberFormat="1" applyFont="1" applyFill="1" applyBorder="1" applyAlignment="1" applyProtection="1">
      <alignment horizontal="center" vertical="center" wrapText="1"/>
    </xf>
    <xf numFmtId="0" fontId="5" fillId="0" borderId="0" xfId="0" applyFont="1" applyAlignment="1" applyProtection="1">
      <alignment horizontal="right" vertical="top"/>
    </xf>
    <xf numFmtId="0" fontId="7" fillId="4" borderId="0" xfId="0" applyFont="1" applyFill="1" applyAlignment="1" applyProtection="1">
      <alignment horizontal="center" vertical="top"/>
      <protection locked="0"/>
    </xf>
    <xf numFmtId="0" fontId="5" fillId="3" borderId="9" xfId="0" applyFont="1" applyFill="1" applyBorder="1" applyAlignment="1" applyProtection="1">
      <alignment horizontal="center" vertical="top" wrapText="1"/>
    </xf>
    <xf numFmtId="0" fontId="5" fillId="3" borderId="12" xfId="0" applyFont="1" applyFill="1" applyBorder="1" applyAlignment="1" applyProtection="1">
      <alignment horizontal="center" vertical="top" wrapText="1"/>
    </xf>
    <xf numFmtId="0" fontId="5" fillId="3" borderId="10" xfId="0" applyFont="1" applyFill="1" applyBorder="1" applyAlignment="1" applyProtection="1">
      <alignment horizontal="center" vertical="top" wrapText="1"/>
    </xf>
  </cellXfs>
  <cellStyles count="3">
    <cellStyle name="Гиперссылка" xfId="2" builtinId="8"/>
    <cellStyle name="Обычный" xfId="0" builtinId="0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s://www.komus.ru/katalog/tekhnika/kompyutery-i-periferiya/planshety/planshet-xiaomi-pad-5-11-128-gb-seryj-35397-/p/1476241/?from=block-301-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"/>
  <sheetViews>
    <sheetView tabSelected="1" zoomScale="70" zoomScaleNormal="70" workbookViewId="0">
      <selection activeCell="A14" sqref="A14"/>
    </sheetView>
  </sheetViews>
  <sheetFormatPr defaultRowHeight="15" x14ac:dyDescent="0.25"/>
  <cols>
    <col min="1" max="1" width="80.85546875" customWidth="1"/>
    <col min="13" max="13" width="37.42578125" customWidth="1"/>
  </cols>
  <sheetData>
    <row r="1" spans="1:13" s="1" customFormat="1" ht="26.25" customHeight="1" x14ac:dyDescent="0.25">
      <c r="A1" s="30"/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</row>
    <row r="2" spans="1:13" s="1" customFormat="1" ht="15" customHeight="1" x14ac:dyDescent="0.25">
      <c r="A2" s="31" t="s">
        <v>0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</row>
    <row r="3" spans="1:13" s="1" customFormat="1" ht="18" customHeight="1" x14ac:dyDescent="0.25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</row>
    <row r="4" spans="1:13" s="1" customFormat="1" ht="39.75" customHeight="1" x14ac:dyDescent="0.25">
      <c r="A4" s="2" t="s">
        <v>1</v>
      </c>
      <c r="B4" s="33" t="s">
        <v>43</v>
      </c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</row>
    <row r="5" spans="1:13" s="1" customFormat="1" ht="28.5" customHeight="1" x14ac:dyDescent="0.25">
      <c r="A5" s="2" t="s">
        <v>2</v>
      </c>
      <c r="B5" s="25" t="s">
        <v>3</v>
      </c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</row>
    <row r="6" spans="1:13" s="1" customFormat="1" ht="35.25" customHeight="1" x14ac:dyDescent="0.25">
      <c r="A6" s="2" t="s">
        <v>4</v>
      </c>
      <c r="B6" s="25" t="s">
        <v>5</v>
      </c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</row>
    <row r="7" spans="1:13" s="1" customFormat="1" ht="21" customHeight="1" x14ac:dyDescent="0.25">
      <c r="A7" s="2" t="s">
        <v>6</v>
      </c>
      <c r="B7" s="24" t="s">
        <v>42</v>
      </c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</row>
    <row r="8" spans="1:13" s="1" customFormat="1" ht="97.5" customHeight="1" x14ac:dyDescent="0.25">
      <c r="A8" s="2" t="s">
        <v>7</v>
      </c>
      <c r="B8" s="25" t="s">
        <v>40</v>
      </c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</row>
    <row r="9" spans="1:13" s="1" customFormat="1" ht="81.75" customHeight="1" x14ac:dyDescent="0.25">
      <c r="A9" s="2" t="s">
        <v>8</v>
      </c>
      <c r="B9" s="26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</row>
    <row r="10" spans="1:13" s="1" customFormat="1" ht="150" customHeight="1" x14ac:dyDescent="0.25">
      <c r="A10" s="27" t="s">
        <v>46</v>
      </c>
      <c r="B10" s="28"/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29"/>
    </row>
  </sheetData>
  <mergeCells count="10">
    <mergeCell ref="B7:M7"/>
    <mergeCell ref="B8:M8"/>
    <mergeCell ref="B9:M9"/>
    <mergeCell ref="A10:M10"/>
    <mergeCell ref="A1:M1"/>
    <mergeCell ref="A2:M2"/>
    <mergeCell ref="A3:M3"/>
    <mergeCell ref="B4:M4"/>
    <mergeCell ref="B5:M5"/>
    <mergeCell ref="B6:M6"/>
  </mergeCells>
  <pageMargins left="0.7" right="0.7" top="0.75" bottom="0.75" header="0.3" footer="0.3"/>
  <pageSetup paperSize="9" scale="56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view="pageBreakPreview" zoomScaleNormal="100" zoomScaleSheetLayoutView="100" workbookViewId="0">
      <selection activeCell="B9" sqref="B9:K10"/>
    </sheetView>
  </sheetViews>
  <sheetFormatPr defaultRowHeight="15" x14ac:dyDescent="0.25"/>
  <cols>
    <col min="2" max="2" width="17.140625" customWidth="1"/>
    <col min="4" max="4" width="15.7109375" customWidth="1"/>
    <col min="6" max="7" width="10.140625" bestFit="1" customWidth="1"/>
    <col min="9" max="9" width="13.7109375" customWidth="1"/>
    <col min="10" max="10" width="17.42578125" customWidth="1"/>
    <col min="11" max="11" width="18.5703125" customWidth="1"/>
  </cols>
  <sheetData>
    <row r="1" spans="1:11" s="3" customFormat="1" ht="15.75" customHeight="1" x14ac:dyDescent="0.25">
      <c r="A1" s="37" t="s">
        <v>9</v>
      </c>
      <c r="B1" s="37"/>
      <c r="C1" s="37"/>
      <c r="D1" s="37"/>
      <c r="E1" s="37"/>
      <c r="F1" s="37"/>
      <c r="G1" s="37"/>
      <c r="H1" s="37"/>
      <c r="I1" s="37"/>
      <c r="J1" s="37"/>
      <c r="K1" s="37"/>
    </row>
    <row r="2" spans="1:11" s="7" customFormat="1" ht="17.25" x14ac:dyDescent="0.25">
      <c r="A2" s="4"/>
      <c r="B2" s="4"/>
      <c r="C2" s="4"/>
      <c r="D2" s="4"/>
      <c r="E2" s="4"/>
      <c r="F2" s="4"/>
      <c r="G2" s="4"/>
      <c r="H2" s="4"/>
      <c r="I2" s="4"/>
      <c r="J2" s="5" t="s">
        <v>10</v>
      </c>
      <c r="K2" s="6" t="s">
        <v>11</v>
      </c>
    </row>
    <row r="3" spans="1:11" s="7" customFormat="1" ht="17.25" x14ac:dyDescent="0.25">
      <c r="A3" s="4"/>
      <c r="B3" s="4"/>
      <c r="C3" s="4"/>
      <c r="D3" s="4"/>
      <c r="E3" s="4"/>
      <c r="F3" s="4"/>
      <c r="G3" s="4"/>
      <c r="H3" s="4"/>
      <c r="I3" s="4"/>
      <c r="J3" s="38" t="s">
        <v>12</v>
      </c>
      <c r="K3" s="38"/>
    </row>
    <row r="4" spans="1:11" s="8" customFormat="1" ht="38.25" customHeight="1" x14ac:dyDescent="0.25">
      <c r="A4" s="39" t="s">
        <v>13</v>
      </c>
      <c r="B4" s="39" t="s">
        <v>14</v>
      </c>
      <c r="C4" s="39" t="s">
        <v>15</v>
      </c>
      <c r="D4" s="39" t="s">
        <v>22</v>
      </c>
      <c r="E4" s="39" t="s">
        <v>16</v>
      </c>
      <c r="F4" s="39"/>
      <c r="G4" s="39"/>
      <c r="H4" s="39"/>
      <c r="I4" s="40" t="s">
        <v>17</v>
      </c>
      <c r="J4" s="39" t="s">
        <v>18</v>
      </c>
      <c r="K4" s="39" t="s">
        <v>19</v>
      </c>
    </row>
    <row r="5" spans="1:11" s="8" customFormat="1" ht="72.75" customHeight="1" x14ac:dyDescent="0.25">
      <c r="A5" s="39"/>
      <c r="B5" s="39"/>
      <c r="C5" s="39"/>
      <c r="D5" s="39"/>
      <c r="E5" s="9" t="s">
        <v>23</v>
      </c>
      <c r="F5" s="9" t="s">
        <v>24</v>
      </c>
      <c r="G5" s="9" t="s">
        <v>25</v>
      </c>
      <c r="H5" s="9" t="s">
        <v>26</v>
      </c>
      <c r="I5" s="41"/>
      <c r="J5" s="39"/>
      <c r="K5" s="39"/>
    </row>
    <row r="6" spans="1:11" s="8" customFormat="1" ht="17.25" x14ac:dyDescent="0.25">
      <c r="A6" s="9">
        <v>1</v>
      </c>
      <c r="B6" s="9">
        <v>2</v>
      </c>
      <c r="C6" s="9">
        <v>3</v>
      </c>
      <c r="D6" s="9">
        <v>4</v>
      </c>
      <c r="E6" s="9">
        <v>5</v>
      </c>
      <c r="F6" s="9">
        <v>6</v>
      </c>
      <c r="G6" s="9">
        <v>7</v>
      </c>
      <c r="H6" s="9">
        <v>8</v>
      </c>
      <c r="I6" s="9">
        <v>9</v>
      </c>
      <c r="J6" s="9">
        <v>10</v>
      </c>
      <c r="K6" s="9">
        <v>11</v>
      </c>
    </row>
    <row r="7" spans="1:11" s="8" customFormat="1" ht="37.5" customHeight="1" x14ac:dyDescent="0.25">
      <c r="A7" s="10">
        <v>1</v>
      </c>
      <c r="B7" s="19" t="s">
        <v>44</v>
      </c>
      <c r="C7" s="11" t="s">
        <v>20</v>
      </c>
      <c r="D7" s="12">
        <v>10</v>
      </c>
      <c r="E7" s="13"/>
      <c r="F7" s="13"/>
      <c r="G7" s="13">
        <v>36723.33</v>
      </c>
      <c r="H7" s="13"/>
      <c r="I7" s="14">
        <v>0</v>
      </c>
      <c r="J7" s="15">
        <f>ROUND(AVERAGE(E7:H7),2)</f>
        <v>36723.33</v>
      </c>
      <c r="K7" s="15">
        <f>ROUND((D7*J7),2)</f>
        <v>367233.3</v>
      </c>
    </row>
    <row r="8" spans="1:11" s="7" customFormat="1" ht="57" customHeight="1" x14ac:dyDescent="0.25">
      <c r="A8" s="4"/>
      <c r="B8" s="4"/>
      <c r="C8" s="4"/>
      <c r="D8" s="4"/>
      <c r="E8" s="4"/>
      <c r="F8" s="4"/>
      <c r="G8" s="4"/>
      <c r="H8" s="4"/>
      <c r="I8" s="34" t="s">
        <v>21</v>
      </c>
      <c r="J8" s="35"/>
      <c r="K8" s="16">
        <f>K7</f>
        <v>367233.3</v>
      </c>
    </row>
    <row r="9" spans="1:11" s="3" customFormat="1" ht="15.75" x14ac:dyDescent="0.25">
      <c r="B9" s="36" t="s">
        <v>45</v>
      </c>
      <c r="C9" s="36"/>
      <c r="D9" s="36"/>
      <c r="E9" s="36"/>
      <c r="F9" s="36"/>
      <c r="G9" s="36"/>
      <c r="H9" s="36"/>
      <c r="I9" s="36"/>
      <c r="J9" s="36"/>
      <c r="K9" s="36"/>
    </row>
    <row r="10" spans="1:11" s="3" customFormat="1" ht="15.75" x14ac:dyDescent="0.25">
      <c r="B10" s="36"/>
      <c r="C10" s="36"/>
      <c r="D10" s="36"/>
      <c r="E10" s="36"/>
      <c r="F10" s="36"/>
      <c r="G10" s="36"/>
      <c r="H10" s="36"/>
      <c r="I10" s="36"/>
      <c r="J10" s="36"/>
      <c r="K10" s="36"/>
    </row>
  </sheetData>
  <mergeCells count="12">
    <mergeCell ref="I8:J8"/>
    <mergeCell ref="B9:K10"/>
    <mergeCell ref="A1:K1"/>
    <mergeCell ref="J3:K3"/>
    <mergeCell ref="A4:A5"/>
    <mergeCell ref="B4:B5"/>
    <mergeCell ref="C4:C5"/>
    <mergeCell ref="D4:D5"/>
    <mergeCell ref="E4:H4"/>
    <mergeCell ref="I4:I5"/>
    <mergeCell ref="J4:J5"/>
    <mergeCell ref="K4:K5"/>
  </mergeCells>
  <dataValidations count="1">
    <dataValidation type="decimal" allowBlank="1" showInputMessage="1" showErrorMessage="1" errorTitle="ВНИМАНИЕ!" error="Введите действительное число больше нуля." sqref="E7:H7 JA7:JD7 SW7:SZ7 ACS7:ACV7 AMO7:AMR7 AWK7:AWN7 BGG7:BGJ7 BQC7:BQF7 BZY7:CAB7 CJU7:CJX7 CTQ7:CTT7 DDM7:DDP7 DNI7:DNL7 DXE7:DXH7 EHA7:EHD7 EQW7:EQZ7 FAS7:FAV7 FKO7:FKR7 FUK7:FUN7 GEG7:GEJ7 GOC7:GOF7 GXY7:GYB7 HHU7:HHX7 HRQ7:HRT7 IBM7:IBP7 ILI7:ILL7 IVE7:IVH7 JFA7:JFD7 JOW7:JOZ7 JYS7:JYV7 KIO7:KIR7 KSK7:KSN7 LCG7:LCJ7 LMC7:LMF7 LVY7:LWB7 MFU7:MFX7 MPQ7:MPT7 MZM7:MZP7 NJI7:NJL7 NTE7:NTH7 ODA7:ODD7 OMW7:OMZ7 OWS7:OWV7 PGO7:PGR7 PQK7:PQN7 QAG7:QAJ7 QKC7:QKF7 QTY7:QUB7 RDU7:RDX7 RNQ7:RNT7 RXM7:RXP7 SHI7:SHL7 SRE7:SRH7 TBA7:TBD7 TKW7:TKZ7 TUS7:TUV7 UEO7:UER7 UOK7:UON7 UYG7:UYJ7 VIC7:VIF7 VRY7:VSB7 WBU7:WBX7 WLQ7:WLT7 WVM7:WVP7">
      <formula1>0</formula1>
      <formula2>1000000000</formula2>
    </dataValidation>
  </dataValidations>
  <pageMargins left="0.7" right="0.7" top="0.75" bottom="0.75" header="0.3" footer="0.3"/>
  <pageSetup paperSize="9" scale="9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view="pageBreakPreview" zoomScale="110" zoomScaleNormal="100" zoomScaleSheetLayoutView="110" workbookViewId="0">
      <selection activeCell="C17" sqref="C17"/>
    </sheetView>
  </sheetViews>
  <sheetFormatPr defaultRowHeight="15" x14ac:dyDescent="0.25"/>
  <cols>
    <col min="2" max="2" width="16.7109375" customWidth="1"/>
    <col min="3" max="3" width="35.140625" customWidth="1"/>
    <col min="8" max="8" width="16.5703125" customWidth="1"/>
    <col min="9" max="9" width="21" customWidth="1"/>
  </cols>
  <sheetData>
    <row r="1" spans="1:10" s="7" customFormat="1" ht="17.25" x14ac:dyDescent="0.25">
      <c r="A1" s="4"/>
      <c r="B1" s="4"/>
      <c r="C1" s="4"/>
      <c r="D1" s="4"/>
      <c r="E1" s="4"/>
      <c r="F1" s="4"/>
      <c r="G1" s="4"/>
      <c r="H1" s="50" t="s">
        <v>10</v>
      </c>
      <c r="I1" s="50"/>
      <c r="J1" s="6" t="s">
        <v>39</v>
      </c>
    </row>
    <row r="2" spans="1:10" s="7" customFormat="1" ht="17.25" x14ac:dyDescent="0.25">
      <c r="A2" s="4"/>
      <c r="B2" s="4"/>
      <c r="C2" s="4"/>
      <c r="D2" s="4"/>
      <c r="E2" s="4"/>
      <c r="F2" s="4"/>
      <c r="G2" s="4"/>
      <c r="H2" s="4"/>
      <c r="I2" s="38" t="s">
        <v>12</v>
      </c>
      <c r="J2" s="38"/>
    </row>
    <row r="3" spans="1:10" s="7" customFormat="1" ht="15.75" customHeight="1" x14ac:dyDescent="0.25">
      <c r="A3" s="4"/>
      <c r="B3" s="4"/>
      <c r="C3" s="4"/>
      <c r="D3" s="4"/>
      <c r="E3" s="4"/>
      <c r="F3" s="4"/>
      <c r="G3" s="4"/>
      <c r="H3" s="4"/>
    </row>
    <row r="4" spans="1:10" s="7" customFormat="1" ht="20.25" customHeight="1" x14ac:dyDescent="0.25">
      <c r="A4" s="51" t="s">
        <v>30</v>
      </c>
      <c r="B4" s="51"/>
      <c r="C4" s="51"/>
      <c r="D4" s="51"/>
      <c r="E4" s="51"/>
      <c r="F4" s="51"/>
      <c r="G4" s="51"/>
      <c r="H4" s="51"/>
      <c r="I4" s="51"/>
      <c r="J4" s="51"/>
    </row>
    <row r="5" spans="1:10" s="8" customFormat="1" ht="12" customHeight="1" x14ac:dyDescent="0.25">
      <c r="A5" s="17"/>
      <c r="B5" s="17"/>
      <c r="C5" s="17"/>
      <c r="D5" s="17"/>
      <c r="E5" s="17"/>
      <c r="F5" s="17"/>
      <c r="G5" s="17"/>
      <c r="H5" s="17"/>
    </row>
    <row r="6" spans="1:10" s="8" customFormat="1" ht="38.25" customHeight="1" x14ac:dyDescent="0.25">
      <c r="A6" s="40" t="s">
        <v>27</v>
      </c>
      <c r="B6" s="52" t="str">
        <f>IF(A4="Определение ценовой информации, полученной из общедоступных источников","Сведения (информация) об идентичных (однородных) товарах (работах, услугах), полученные из общедоступных источников информации","Сведения (информация) об идентичных (однородных) товарах (работах, услугах), полученные из ЕИС")</f>
        <v>Сведения (информация) об идентичных (однородных) товарах (работах, услугах), полученные из общедоступных источников информации</v>
      </c>
      <c r="C6" s="53"/>
      <c r="D6" s="54"/>
      <c r="E6" s="39" t="s">
        <v>31</v>
      </c>
      <c r="F6" s="39"/>
      <c r="G6" s="39"/>
      <c r="H6" s="39" t="s">
        <v>32</v>
      </c>
      <c r="I6" s="39" t="s">
        <v>28</v>
      </c>
      <c r="J6" s="39" t="s">
        <v>17</v>
      </c>
    </row>
    <row r="7" spans="1:10" s="8" customFormat="1" ht="142.5" customHeight="1" x14ac:dyDescent="0.25">
      <c r="A7" s="41"/>
      <c r="B7" s="9" t="s">
        <v>29</v>
      </c>
      <c r="C7" s="9" t="str">
        <f>IF(A4="Определение ценовой информации, полученной из общедоступных источников","наименование общедоступного источника информации","реестровый номер контракта в ЕИС")</f>
        <v>наименование общедоступного источника информации</v>
      </c>
      <c r="D7" s="9" t="s">
        <v>33</v>
      </c>
      <c r="E7" s="9" t="s">
        <v>34</v>
      </c>
      <c r="F7" s="9" t="s">
        <v>35</v>
      </c>
      <c r="G7" s="9" t="s">
        <v>36</v>
      </c>
      <c r="H7" s="39"/>
      <c r="I7" s="39"/>
      <c r="J7" s="39"/>
    </row>
    <row r="8" spans="1:10" s="8" customFormat="1" ht="17.25" x14ac:dyDescent="0.25">
      <c r="A8" s="18">
        <v>1</v>
      </c>
      <c r="B8" s="9">
        <v>2</v>
      </c>
      <c r="C8" s="9">
        <v>3</v>
      </c>
      <c r="D8" s="9">
        <v>4</v>
      </c>
      <c r="E8" s="9">
        <v>5</v>
      </c>
      <c r="F8" s="9">
        <v>6</v>
      </c>
      <c r="G8" s="9">
        <v>7</v>
      </c>
      <c r="H8" s="9">
        <v>8</v>
      </c>
      <c r="I8" s="9">
        <v>9</v>
      </c>
      <c r="J8" s="9">
        <v>10</v>
      </c>
    </row>
    <row r="9" spans="1:10" s="8" customFormat="1" ht="16.5" customHeight="1" x14ac:dyDescent="0.25">
      <c r="A9" s="42">
        <v>1</v>
      </c>
      <c r="B9" s="45" t="s">
        <v>44</v>
      </c>
      <c r="C9" s="20" t="s">
        <v>41</v>
      </c>
      <c r="D9" s="21">
        <v>1</v>
      </c>
      <c r="E9" s="22"/>
      <c r="F9" s="22"/>
      <c r="G9" s="22"/>
      <c r="H9" s="23">
        <v>34990</v>
      </c>
      <c r="I9" s="48">
        <f>ROUND(AVERAGE(H9:H11),2)</f>
        <v>36723.33</v>
      </c>
      <c r="J9" s="49">
        <f>STDEVA(H9:H11)/I9*100</f>
        <v>4.2302555161277748</v>
      </c>
    </row>
    <row r="10" spans="1:10" s="8" customFormat="1" ht="16.5" customHeight="1" x14ac:dyDescent="0.25">
      <c r="A10" s="43"/>
      <c r="B10" s="46"/>
      <c r="C10" s="20" t="s">
        <v>37</v>
      </c>
      <c r="D10" s="21">
        <v>1</v>
      </c>
      <c r="E10" s="22"/>
      <c r="F10" s="22"/>
      <c r="G10" s="22"/>
      <c r="H10" s="23">
        <v>37190</v>
      </c>
      <c r="I10" s="48"/>
      <c r="J10" s="49"/>
    </row>
    <row r="11" spans="1:10" s="8" customFormat="1" ht="16.5" customHeight="1" x14ac:dyDescent="0.25">
      <c r="A11" s="44"/>
      <c r="B11" s="47"/>
      <c r="C11" s="20" t="s">
        <v>38</v>
      </c>
      <c r="D11" s="21">
        <v>1</v>
      </c>
      <c r="E11" s="22"/>
      <c r="F11" s="22"/>
      <c r="G11" s="22"/>
      <c r="H11" s="23">
        <v>37990</v>
      </c>
      <c r="I11" s="48"/>
      <c r="J11" s="49"/>
    </row>
  </sheetData>
  <mergeCells count="13">
    <mergeCell ref="A9:A11"/>
    <mergeCell ref="B9:B11"/>
    <mergeCell ref="I9:I11"/>
    <mergeCell ref="J9:J11"/>
    <mergeCell ref="H1:I1"/>
    <mergeCell ref="I2:J2"/>
    <mergeCell ref="A4:J4"/>
    <mergeCell ref="A6:A7"/>
    <mergeCell ref="B6:D6"/>
    <mergeCell ref="E6:G6"/>
    <mergeCell ref="H6:H7"/>
    <mergeCell ref="I6:I7"/>
    <mergeCell ref="J6:J7"/>
  </mergeCells>
  <hyperlinks>
    <hyperlink ref="C9" r:id="rId1"/>
  </hyperlinks>
  <pageMargins left="0.7" right="0.7" top="0.75" bottom="0.75" header="0.3" footer="0.3"/>
  <pageSetup paperSize="9" scale="90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Обоснование НМЦК </vt:lpstr>
      <vt:lpstr>Приложение 1</vt:lpstr>
      <vt:lpstr>Приложение 2</vt:lpstr>
      <vt:lpstr>'Обоснование НМЦК '!Область_печати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2022-11-08T08:57:54Z</dcterms:modified>
</cp:coreProperties>
</file>