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ягкий инвентарь\"/>
    </mc:Choice>
  </mc:AlternateContent>
  <bookViews>
    <workbookView xWindow="480" yWindow="105" windowWidth="18195" windowHeight="10230" tabRatio="919"/>
  </bookViews>
  <sheets>
    <sheet name="игрушки" sheetId="1" r:id="rId1"/>
  </sheets>
  <externalReferences>
    <externalReference r:id="rId2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Сотни">'[1]служебный раздел'!$E$2:$E$11</definedName>
  </definedNames>
  <calcPr calcId="152511" refMode="R1C1"/>
</workbook>
</file>

<file path=xl/calcChain.xml><?xml version="1.0" encoding="utf-8"?>
<calcChain xmlns="http://schemas.openxmlformats.org/spreadsheetml/2006/main">
  <c r="F14" i="1" l="1"/>
  <c r="G14" i="1" s="1"/>
  <c r="F11" i="1"/>
  <c r="G11" i="1" s="1"/>
  <c r="F17" i="1"/>
  <c r="G17" i="1" s="1"/>
  <c r="I11" i="1" l="1"/>
  <c r="I14" i="1"/>
  <c r="I17" i="1"/>
  <c r="F20" i="1" l="1"/>
  <c r="G20" i="1" s="1"/>
  <c r="F23" i="1"/>
  <c r="G23" i="1" s="1"/>
  <c r="F8" i="1"/>
  <c r="G8" i="1" s="1"/>
  <c r="I20" i="1" l="1"/>
  <c r="I8" i="1"/>
  <c r="I23" i="1"/>
  <c r="I26" i="1" l="1"/>
</calcChain>
</file>

<file path=xl/sharedStrings.xml><?xml version="1.0" encoding="utf-8"?>
<sst xmlns="http://schemas.openxmlformats.org/spreadsheetml/2006/main" count="42" uniqueCount="37">
  <si>
    <t>№ п/п</t>
  </si>
  <si>
    <t>Наименование товара (работы, услуги)</t>
  </si>
  <si>
    <t>Цена за единицу товара (работы, услуги), руб.</t>
  </si>
  <si>
    <t>Средняя цена за единицу товара (работы, услуги), руб.</t>
  </si>
  <si>
    <t>Сведения (информация) об идентичных (однородных) товарах (работах, услугах), полученные из ЕИС</t>
  </si>
  <si>
    <t>коэффициент вариации, %</t>
  </si>
  <si>
    <t>Расчет начальной (максимальной) цены контракта</t>
  </si>
  <si>
    <t xml:space="preserve">наименование источника ценовой информации </t>
  </si>
  <si>
    <t>Количество товаров, услуг</t>
  </si>
  <si>
    <t>Единица измерения</t>
  </si>
  <si>
    <r>
      <t xml:space="preserve">НМЦК, руб.    </t>
    </r>
    <r>
      <rPr>
        <sz val="9"/>
        <color theme="1"/>
        <rFont val="Segoe UI Light"/>
        <family val="2"/>
        <charset val="204"/>
      </rPr>
      <t xml:space="preserve">(столбец 6 Х столбец8) </t>
    </r>
  </si>
  <si>
    <t>Итого</t>
  </si>
  <si>
    <t xml:space="preserve">Комплект детского постельного белья </t>
  </si>
  <si>
    <t>шт</t>
  </si>
  <si>
    <t>Полотенце 40*70</t>
  </si>
  <si>
    <t>https://ivanovo.tiu.ru/p284424918-polotentsa-mahrovye-tsvetnye.html?&amp;primelead=Ni41</t>
  </si>
  <si>
    <t>https://tomdom.ru/catalog/polotenca/utro-yarkaya-fuksiya_0a12.html</t>
  </si>
  <si>
    <t>https://voronezh.tiu.ru/p521398788-polotentse-mahrovoe-utro.html?</t>
  </si>
  <si>
    <t>https://voronezh.regmarkets.ru/product/yd016481e3676a4591c3f1120c169a523/</t>
  </si>
  <si>
    <t>https://voronezh.tiu.ru/p375985218-odeyalo-detskoe-110140.html?</t>
  </si>
  <si>
    <t>https://1ttd.ru/odeyalo-110h140-medium-soft-komfort-bamboo-detskoe-bambukovoe-volokno-212/</t>
  </si>
  <si>
    <t>https://cotton-line.ru/postelnoe-belye/detskoye-postelnoye/detskoye-postelnoye-142/105-3-sovunya-zelenyj-cotton-line-1</t>
  </si>
  <si>
    <t>https://www.kid-edu.ru/catalog/myagkiy_inventar/komplekt_postelnogo_belya/105885/</t>
  </si>
  <si>
    <t>одеяло детское</t>
  </si>
  <si>
    <t>Подушка детская</t>
  </si>
  <si>
    <t>https://voronezh.tiu.ru/p347844508-podushka-detskaya-40h60.html</t>
  </si>
  <si>
    <t>https://voronezh.dochkisinochki.ru/icatalog/products/13690348/</t>
  </si>
  <si>
    <t>https://www.onlinetrade.ru/catalogue/podushki-c1136/dolina_snov/podushka_dolina_snov_fayber_40x60_4660054348969-2624230.html?utm_source=nadavi&amp;utm_medium=cpc&amp;city=27</t>
  </si>
  <si>
    <t>https://galaopt.com/shop/goods/polotentse_mahrovoe_30_60_t_mno_siniy-208908</t>
  </si>
  <si>
    <t>https://do-dostavka.ru/product/polotence-mahrovoe-365-dnej-30h50sm-sinij/</t>
  </si>
  <si>
    <t>https://амбар.сайт/interer/polotentsa_/polotentse_makhrovoe_gladkokrashennoe_30kh50sm_khlopok_380_gr_m2_tsvet_v_assortimente.html</t>
  </si>
  <si>
    <t>Полотенце  для ног 30*50</t>
  </si>
  <si>
    <t>https://voronezh.tiu.ru/p417949686-mahrovye-polotentsa-dlya.html?&amp;primelead=Mi4zNA</t>
  </si>
  <si>
    <t>Полотенце  90*50</t>
  </si>
  <si>
    <t>https://trikotazh-opt.com/goods/polotenca-turkmenia/polotence-turkmenia</t>
  </si>
  <si>
    <t>https://voronezh.regmarkets.ru/product/polotentse-bannoe-50-90-324480854/</t>
  </si>
  <si>
    <t>https://ivunitex.ru/komplekty-postelnogo-belya/detskoe-v-krovatku/postelnoe-bele-v-detskuyu-krovatku-iz-byazi-1332-4-za-medom-zheltyj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</si>
</sst>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4"/>
      <color theme="1"/>
      <name val="Times New Roman"/>
      <family val="1"/>
      <charset val="204"/>
    </font>
    <font>
      <sz val="9"/>
      <color theme="1"/>
      <name val="Segoe UI Light"/>
      <family val="2"/>
      <charset val="204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2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top"/>
    </xf>
    <xf numFmtId="0" fontId="2" fillId="0" borderId="1" xfId="0" applyFont="1" applyBorder="1" applyAlignment="1" applyProtection="1">
      <alignment horizontal="center" vertical="top"/>
    </xf>
    <xf numFmtId="49" fontId="6" fillId="0" borderId="1" xfId="1" applyNumberFormat="1" applyFill="1" applyBorder="1" applyAlignment="1" applyProtection="1">
      <alignment horizontal="center" vertical="center" wrapText="1"/>
      <protection locked="0"/>
    </xf>
    <xf numFmtId="0" fontId="6" fillId="4" borderId="1" xfId="1" applyFill="1" applyBorder="1" applyAlignment="1" applyProtection="1">
      <alignment horizontal="center" vertical="top" wrapText="1"/>
      <protection locked="0"/>
    </xf>
    <xf numFmtId="0" fontId="6" fillId="0" borderId="0" xfId="1" applyAlignment="1">
      <alignment vertical="center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2" fontId="4" fillId="3" borderId="3" xfId="0" applyNumberFormat="1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164" fontId="4" fillId="3" borderId="3" xfId="0" applyNumberFormat="1" applyFont="1" applyFill="1" applyBorder="1" applyAlignment="1" applyProtection="1">
      <alignment horizontal="center" vertical="center" wrapText="1"/>
    </xf>
    <xf numFmtId="164" fontId="4" fillId="3" borderId="7" xfId="0" applyNumberFormat="1" applyFont="1" applyFill="1" applyBorder="1" applyAlignment="1" applyProtection="1">
      <alignment horizontal="center" vertical="center" wrapText="1"/>
    </xf>
    <xf numFmtId="164" fontId="4" fillId="3" borderId="2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top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PRIS/Desktop/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>
            <v>0</v>
          </cell>
          <cell r="C2">
            <v>0</v>
          </cell>
          <cell r="D2" t="str">
            <v>десять</v>
          </cell>
          <cell r="E2">
            <v>0</v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oronezh.tiu.ru/p347844508-podushka-detskaya-40h60.html" TargetMode="External"/><Relationship Id="rId13" Type="http://schemas.openxmlformats.org/officeDocument/2006/relationships/hyperlink" Target="https://www.onlinetrade.ru/catalogue/podushki-c1136/dolina_snov/podushka_dolina_snov_fayber_40x60_4660054348969-2624230.html?utm_source=nadavi&amp;utm_medium=cpc&amp;city=27" TargetMode="External"/><Relationship Id="rId18" Type="http://schemas.openxmlformats.org/officeDocument/2006/relationships/hyperlink" Target="https://1ttd.ru/odeyalo-110h140-medium-soft-komfort-bamboo-detskoe-bambukovoe-volokno-212/" TargetMode="External"/><Relationship Id="rId3" Type="http://schemas.openxmlformats.org/officeDocument/2006/relationships/hyperlink" Target="https://voronezh.tiu.ru/p521398788-polotentse-mahrovoe-utro.html?" TargetMode="External"/><Relationship Id="rId7" Type="http://schemas.openxmlformats.org/officeDocument/2006/relationships/hyperlink" Target="https://ivunitex.ru/komplekty-postelnogo-belya/detskoe-v-krovatku/postelnoe-bele-v-detskuyu-krovatku-iz-byazi-1332-4-za-medom-zheltyj" TargetMode="External"/><Relationship Id="rId12" Type="http://schemas.openxmlformats.org/officeDocument/2006/relationships/hyperlink" Target="https://&#1072;&#1084;&#1073;&#1072;&#1088;.&#1089;&#1072;&#1081;&#1090;/interer/polotentsa_/polotentse_makhrovoe_gladkokrashennoe_30kh50sm_khlopok_380_gr_m2_tsvet_v_assortimente.html" TargetMode="External"/><Relationship Id="rId17" Type="http://schemas.openxmlformats.org/officeDocument/2006/relationships/hyperlink" Target="https://voronezh.tiu.ru/p375985218-odeyalo-detskoe-110140.html?" TargetMode="External"/><Relationship Id="rId2" Type="http://schemas.openxmlformats.org/officeDocument/2006/relationships/hyperlink" Target="https://ivanovo.tiu.ru/p284424918-polotentsa-mahrovye-tsvetnye.html?&amp;primelead=Ni41" TargetMode="External"/><Relationship Id="rId16" Type="http://schemas.openxmlformats.org/officeDocument/2006/relationships/hyperlink" Target="https://voronezh.regmarkets.ru/product/polotentse-bannoe-50-90-324480854/" TargetMode="External"/><Relationship Id="rId1" Type="http://schemas.openxmlformats.org/officeDocument/2006/relationships/hyperlink" Target="https://tomdom.ru/catalog/polotenca/utro-yarkaya-fuksiya_0a12.html" TargetMode="External"/><Relationship Id="rId6" Type="http://schemas.openxmlformats.org/officeDocument/2006/relationships/hyperlink" Target="https://www.kid-edu.ru/catalog/myagkiy_inventar/komplekt_postelnogo_belya/105885/" TargetMode="External"/><Relationship Id="rId11" Type="http://schemas.openxmlformats.org/officeDocument/2006/relationships/hyperlink" Target="https://do-dostavka.ru/product/polotence-mahrovoe-365-dnej-30h50sm-sinij/" TargetMode="External"/><Relationship Id="rId5" Type="http://schemas.openxmlformats.org/officeDocument/2006/relationships/hyperlink" Target="https://cotton-line.ru/postelnoe-belye/detskoye-postelnoye/detskoye-postelnoye-142/105-3-sovunya-zelenyj-cotton-line-1" TargetMode="External"/><Relationship Id="rId15" Type="http://schemas.openxmlformats.org/officeDocument/2006/relationships/hyperlink" Target="https://voronezh.tiu.ru/p417949686-mahrovye-polotentsa-dlya.html?&amp;primelead=Mi4zNA" TargetMode="External"/><Relationship Id="rId10" Type="http://schemas.openxmlformats.org/officeDocument/2006/relationships/hyperlink" Target="https://galaopt.com/shop/goods/polotentse_mahrovoe_30_60_t_mno_siniy-208908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voronezh.regmarkets.ru/product/yd016481e3676a4591c3f1120c169a523/" TargetMode="External"/><Relationship Id="rId9" Type="http://schemas.openxmlformats.org/officeDocument/2006/relationships/hyperlink" Target="https://voronezh.dochkisinochki.ru/icatalog/products/13690348/" TargetMode="External"/><Relationship Id="rId14" Type="http://schemas.openxmlformats.org/officeDocument/2006/relationships/hyperlink" Target="https://trikotazh-opt.com/goods/polotenca-turkmenia/polotence-turkmen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6"/>
  <sheetViews>
    <sheetView tabSelected="1" view="pageBreakPreview" topLeftCell="A12" zoomScale="90" zoomScaleNormal="85" zoomScaleSheetLayoutView="90" workbookViewId="0">
      <selection activeCell="I8" sqref="I8:I10"/>
    </sheetView>
  </sheetViews>
  <sheetFormatPr defaultRowHeight="17.25" x14ac:dyDescent="0.25"/>
  <cols>
    <col min="1" max="1" width="6.42578125" style="1" customWidth="1"/>
    <col min="2" max="3" width="18.85546875" style="1" customWidth="1"/>
    <col min="4" max="4" width="29.28515625" style="1" customWidth="1"/>
    <col min="5" max="5" width="18.140625" style="1" customWidth="1"/>
    <col min="6" max="6" width="20.28515625" style="2" customWidth="1"/>
    <col min="7" max="7" width="16" style="2" customWidth="1"/>
    <col min="8" max="8" width="20.28515625" style="2" customWidth="1"/>
    <col min="9" max="9" width="19.42578125" style="2" customWidth="1"/>
    <col min="10" max="16384" width="9.140625" style="2"/>
  </cols>
  <sheetData>
    <row r="2" spans="1:9" ht="15.75" customHeight="1" x14ac:dyDescent="0.25"/>
    <row r="3" spans="1:9" ht="20.25" customHeight="1" x14ac:dyDescent="0.25">
      <c r="A3" s="38" t="s">
        <v>6</v>
      </c>
      <c r="B3" s="38"/>
      <c r="C3" s="38"/>
      <c r="D3" s="38"/>
      <c r="E3" s="38"/>
    </row>
    <row r="4" spans="1:9" s="4" customFormat="1" ht="12" customHeight="1" x14ac:dyDescent="0.25">
      <c r="A4" s="3"/>
      <c r="B4" s="3"/>
      <c r="C4" s="3"/>
      <c r="D4" s="3"/>
      <c r="E4" s="3"/>
    </row>
    <row r="5" spans="1:9" s="4" customFormat="1" ht="36.75" customHeight="1" x14ac:dyDescent="0.25">
      <c r="A5" s="39" t="s">
        <v>0</v>
      </c>
      <c r="B5" s="41" t="s">
        <v>4</v>
      </c>
      <c r="C5" s="42"/>
      <c r="D5" s="42"/>
      <c r="E5" s="43"/>
      <c r="F5" s="36" t="s">
        <v>3</v>
      </c>
      <c r="G5" s="36" t="s">
        <v>5</v>
      </c>
      <c r="H5" s="34" t="s">
        <v>8</v>
      </c>
      <c r="I5" s="35" t="s">
        <v>10</v>
      </c>
    </row>
    <row r="6" spans="1:9" s="4" customFormat="1" ht="51.75" x14ac:dyDescent="0.25">
      <c r="A6" s="40"/>
      <c r="B6" s="10" t="s">
        <v>1</v>
      </c>
      <c r="C6" s="10" t="s">
        <v>9</v>
      </c>
      <c r="D6" s="11" t="s">
        <v>7</v>
      </c>
      <c r="E6" s="11" t="s">
        <v>2</v>
      </c>
      <c r="F6" s="37"/>
      <c r="G6" s="37"/>
      <c r="H6" s="34"/>
      <c r="I6" s="35"/>
    </row>
    <row r="7" spans="1:9" s="4" customFormat="1" x14ac:dyDescent="0.25">
      <c r="A7" s="6">
        <v>1</v>
      </c>
      <c r="B7" s="7">
        <v>2</v>
      </c>
      <c r="C7" s="7">
        <v>3</v>
      </c>
      <c r="D7" s="7">
        <v>4</v>
      </c>
      <c r="E7" s="7">
        <v>5</v>
      </c>
      <c r="F7" s="9">
        <v>6</v>
      </c>
      <c r="G7" s="9">
        <v>7</v>
      </c>
      <c r="H7" s="8">
        <v>8</v>
      </c>
      <c r="I7" s="9">
        <v>9</v>
      </c>
    </row>
    <row r="8" spans="1:9" s="4" customFormat="1" ht="41.25" customHeight="1" x14ac:dyDescent="0.25">
      <c r="A8" s="17">
        <v>1</v>
      </c>
      <c r="B8" s="20" t="s">
        <v>12</v>
      </c>
      <c r="C8" s="20" t="s">
        <v>13</v>
      </c>
      <c r="D8" s="16" t="s">
        <v>36</v>
      </c>
      <c r="E8" s="5">
        <v>479</v>
      </c>
      <c r="F8" s="23">
        <f>ROUND(AVERAGE(E8,E9,E10),2)</f>
        <v>501</v>
      </c>
      <c r="G8" s="26">
        <f>STDEVA(E8,E9,E10)/F8*100</f>
        <v>5.2316736215892838</v>
      </c>
      <c r="H8" s="32">
        <v>210</v>
      </c>
      <c r="I8" s="33">
        <f>H8*F8</f>
        <v>105210</v>
      </c>
    </row>
    <row r="9" spans="1:9" s="4" customFormat="1" ht="48.75" customHeight="1" x14ac:dyDescent="0.25">
      <c r="A9" s="18"/>
      <c r="B9" s="21"/>
      <c r="C9" s="21"/>
      <c r="D9" s="16" t="s">
        <v>21</v>
      </c>
      <c r="E9" s="5">
        <v>494</v>
      </c>
      <c r="F9" s="24"/>
      <c r="G9" s="27"/>
      <c r="H9" s="32"/>
      <c r="I9" s="24"/>
    </row>
    <row r="10" spans="1:9" s="4" customFormat="1" ht="18.75" x14ac:dyDescent="0.25">
      <c r="A10" s="19"/>
      <c r="B10" s="22"/>
      <c r="C10" s="22"/>
      <c r="D10" s="16" t="s">
        <v>22</v>
      </c>
      <c r="E10" s="5">
        <v>530</v>
      </c>
      <c r="F10" s="25"/>
      <c r="G10" s="28"/>
      <c r="H10" s="32"/>
      <c r="I10" s="25"/>
    </row>
    <row r="11" spans="1:9" s="4" customFormat="1" ht="18.75" x14ac:dyDescent="0.25">
      <c r="A11" s="17"/>
      <c r="B11" s="20" t="s">
        <v>31</v>
      </c>
      <c r="C11" s="20" t="s">
        <v>13</v>
      </c>
      <c r="D11" s="16" t="s">
        <v>28</v>
      </c>
      <c r="E11" s="5">
        <v>65.88</v>
      </c>
      <c r="F11" s="23">
        <f>ROUND(AVERAGE(E11,E12,E13),2)</f>
        <v>61.18</v>
      </c>
      <c r="G11" s="26">
        <f>STDEVA(E11,E12,E13)/F11*100</f>
        <v>22.506472978999241</v>
      </c>
      <c r="H11" s="29">
        <v>210</v>
      </c>
      <c r="I11" s="33">
        <f>H11*F11</f>
        <v>12847.8</v>
      </c>
    </row>
    <row r="12" spans="1:9" s="4" customFormat="1" ht="18.75" x14ac:dyDescent="0.25">
      <c r="A12" s="18"/>
      <c r="B12" s="21"/>
      <c r="C12" s="21"/>
      <c r="D12" s="16" t="s">
        <v>29</v>
      </c>
      <c r="E12" s="5">
        <v>71.989999999999995</v>
      </c>
      <c r="F12" s="24"/>
      <c r="G12" s="27"/>
      <c r="H12" s="30"/>
      <c r="I12" s="24"/>
    </row>
    <row r="13" spans="1:9" s="4" customFormat="1" ht="18.75" x14ac:dyDescent="0.25">
      <c r="A13" s="19"/>
      <c r="B13" s="22"/>
      <c r="C13" s="22"/>
      <c r="D13" s="16" t="s">
        <v>30</v>
      </c>
      <c r="E13" s="5">
        <v>45.68</v>
      </c>
      <c r="F13" s="25"/>
      <c r="G13" s="28"/>
      <c r="H13" s="31"/>
      <c r="I13" s="25"/>
    </row>
    <row r="14" spans="1:9" s="4" customFormat="1" ht="18.75" x14ac:dyDescent="0.25">
      <c r="A14" s="17"/>
      <c r="B14" s="20" t="s">
        <v>33</v>
      </c>
      <c r="C14" s="20" t="s">
        <v>13</v>
      </c>
      <c r="D14" s="16" t="s">
        <v>32</v>
      </c>
      <c r="E14" s="5">
        <v>113</v>
      </c>
      <c r="F14" s="23">
        <f>ROUND(AVERAGE(E14,E15,E16),2)</f>
        <v>159.66999999999999</v>
      </c>
      <c r="G14" s="26">
        <f>STDEVA(E14,E15,E16)/F14*100</f>
        <v>32.677387272753236</v>
      </c>
      <c r="H14" s="29">
        <v>80</v>
      </c>
      <c r="I14" s="33">
        <f>H14*F14</f>
        <v>12773.599999999999</v>
      </c>
    </row>
    <row r="15" spans="1:9" s="4" customFormat="1" ht="18.75" x14ac:dyDescent="0.25">
      <c r="A15" s="18"/>
      <c r="B15" s="21"/>
      <c r="C15" s="21"/>
      <c r="D15" s="16" t="s">
        <v>34</v>
      </c>
      <c r="E15" s="5">
        <v>150</v>
      </c>
      <c r="F15" s="24"/>
      <c r="G15" s="27"/>
      <c r="H15" s="30"/>
      <c r="I15" s="24"/>
    </row>
    <row r="16" spans="1:9" s="4" customFormat="1" ht="18.75" x14ac:dyDescent="0.25">
      <c r="A16" s="19"/>
      <c r="B16" s="22"/>
      <c r="C16" s="22"/>
      <c r="D16" s="16" t="s">
        <v>35</v>
      </c>
      <c r="E16" s="5">
        <v>216</v>
      </c>
      <c r="F16" s="25"/>
      <c r="G16" s="28"/>
      <c r="H16" s="31"/>
      <c r="I16" s="25"/>
    </row>
    <row r="17" spans="1:9" s="4" customFormat="1" ht="45" x14ac:dyDescent="0.25">
      <c r="A17" s="17">
        <v>2</v>
      </c>
      <c r="B17" s="20" t="s">
        <v>24</v>
      </c>
      <c r="C17" s="20" t="s">
        <v>13</v>
      </c>
      <c r="D17" s="15" t="s">
        <v>25</v>
      </c>
      <c r="E17" s="5">
        <v>290</v>
      </c>
      <c r="F17" s="23">
        <f>ROUND(AVERAGE(E17,E18,E19),2)</f>
        <v>273</v>
      </c>
      <c r="G17" s="26">
        <f>STDEVA(E17,E18,E19)/F17*100</f>
        <v>13.739926251656447</v>
      </c>
      <c r="H17" s="32">
        <v>50</v>
      </c>
      <c r="I17" s="33">
        <f>H17*F17</f>
        <v>13650</v>
      </c>
    </row>
    <row r="18" spans="1:9" s="4" customFormat="1" ht="45" x14ac:dyDescent="0.25">
      <c r="A18" s="18"/>
      <c r="B18" s="21"/>
      <c r="C18" s="21"/>
      <c r="D18" s="15" t="s">
        <v>26</v>
      </c>
      <c r="E18" s="5">
        <v>299</v>
      </c>
      <c r="F18" s="24"/>
      <c r="G18" s="27"/>
      <c r="H18" s="32"/>
      <c r="I18" s="24"/>
    </row>
    <row r="19" spans="1:9" s="4" customFormat="1" ht="105" x14ac:dyDescent="0.25">
      <c r="A19" s="19"/>
      <c r="B19" s="22"/>
      <c r="C19" s="22"/>
      <c r="D19" s="15" t="s">
        <v>27</v>
      </c>
      <c r="E19" s="5">
        <v>230</v>
      </c>
      <c r="F19" s="25"/>
      <c r="G19" s="28"/>
      <c r="H19" s="32"/>
      <c r="I19" s="25"/>
    </row>
    <row r="20" spans="1:9" s="4" customFormat="1" ht="45" x14ac:dyDescent="0.25">
      <c r="A20" s="17">
        <v>3</v>
      </c>
      <c r="B20" s="20" t="s">
        <v>23</v>
      </c>
      <c r="C20" s="20" t="s">
        <v>13</v>
      </c>
      <c r="D20" s="15" t="s">
        <v>18</v>
      </c>
      <c r="E20" s="5">
        <v>500</v>
      </c>
      <c r="F20" s="23">
        <f>ROUND(AVERAGE(E20,E21,E22),2)</f>
        <v>473.33</v>
      </c>
      <c r="G20" s="26">
        <f>STDEVA(E20,E21,E22)/F20*100</f>
        <v>17.591667542442945</v>
      </c>
      <c r="H20" s="32">
        <v>50</v>
      </c>
      <c r="I20" s="33">
        <f>H20*F20</f>
        <v>23666.5</v>
      </c>
    </row>
    <row r="21" spans="1:9" s="4" customFormat="1" ht="45" x14ac:dyDescent="0.25">
      <c r="A21" s="18"/>
      <c r="B21" s="21"/>
      <c r="C21" s="21"/>
      <c r="D21" s="15" t="s">
        <v>19</v>
      </c>
      <c r="E21" s="5">
        <v>380</v>
      </c>
      <c r="F21" s="24"/>
      <c r="G21" s="27"/>
      <c r="H21" s="32"/>
      <c r="I21" s="24"/>
    </row>
    <row r="22" spans="1:9" s="4" customFormat="1" ht="60" x14ac:dyDescent="0.25">
      <c r="A22" s="19"/>
      <c r="B22" s="22"/>
      <c r="C22" s="22"/>
      <c r="D22" s="15" t="s">
        <v>20</v>
      </c>
      <c r="E22" s="5">
        <v>540</v>
      </c>
      <c r="F22" s="25"/>
      <c r="G22" s="28"/>
      <c r="H22" s="32"/>
      <c r="I22" s="25"/>
    </row>
    <row r="23" spans="1:9" s="4" customFormat="1" ht="41.25" customHeight="1" x14ac:dyDescent="0.25">
      <c r="A23" s="17">
        <v>4</v>
      </c>
      <c r="B23" s="20" t="s">
        <v>14</v>
      </c>
      <c r="C23" s="20" t="s">
        <v>13</v>
      </c>
      <c r="D23" s="14" t="s">
        <v>15</v>
      </c>
      <c r="E23" s="5">
        <v>115</v>
      </c>
      <c r="F23" s="23">
        <f>ROUND(AVERAGE(E23,E24,E25),2)</f>
        <v>141.66999999999999</v>
      </c>
      <c r="G23" s="26">
        <f>STDEVA(E23,E24,E25)/F23*100</f>
        <v>16.678956823083944</v>
      </c>
      <c r="H23" s="32">
        <v>210</v>
      </c>
      <c r="I23" s="33">
        <f>H23*F23</f>
        <v>29750.699999999997</v>
      </c>
    </row>
    <row r="24" spans="1:9" s="4" customFormat="1" ht="48.75" customHeight="1" x14ac:dyDescent="0.25">
      <c r="A24" s="18"/>
      <c r="B24" s="21"/>
      <c r="C24" s="21"/>
      <c r="D24" s="14" t="s">
        <v>16</v>
      </c>
      <c r="E24" s="5">
        <v>160</v>
      </c>
      <c r="F24" s="24"/>
      <c r="G24" s="27"/>
      <c r="H24" s="32"/>
      <c r="I24" s="24"/>
    </row>
    <row r="25" spans="1:9" s="4" customFormat="1" ht="45" x14ac:dyDescent="0.25">
      <c r="A25" s="19"/>
      <c r="B25" s="22"/>
      <c r="C25" s="22"/>
      <c r="D25" s="14" t="s">
        <v>17</v>
      </c>
      <c r="E25" s="5">
        <v>150</v>
      </c>
      <c r="F25" s="25"/>
      <c r="G25" s="28"/>
      <c r="H25" s="32"/>
      <c r="I25" s="25"/>
    </row>
    <row r="26" spans="1:9" x14ac:dyDescent="0.25">
      <c r="A26" s="12"/>
      <c r="B26" s="12" t="s">
        <v>11</v>
      </c>
      <c r="C26" s="12"/>
      <c r="D26" s="12"/>
      <c r="E26" s="12"/>
      <c r="F26" s="13"/>
      <c r="G26" s="13"/>
      <c r="H26" s="13"/>
      <c r="I26" s="13">
        <f>SUM(I8:I25)</f>
        <v>197898.59999999998</v>
      </c>
    </row>
  </sheetData>
  <sheetProtection formatColumns="0" formatRows="0" selectLockedCells="1"/>
  <mergeCells count="49">
    <mergeCell ref="A11:A13"/>
    <mergeCell ref="B11:B13"/>
    <mergeCell ref="C11:C13"/>
    <mergeCell ref="F11:F13"/>
    <mergeCell ref="G11:G13"/>
    <mergeCell ref="A17:A19"/>
    <mergeCell ref="B17:B19"/>
    <mergeCell ref="C17:C19"/>
    <mergeCell ref="F17:F19"/>
    <mergeCell ref="G17:G19"/>
    <mergeCell ref="A20:A22"/>
    <mergeCell ref="B20:B22"/>
    <mergeCell ref="C20:C22"/>
    <mergeCell ref="F20:F22"/>
    <mergeCell ref="G20:G22"/>
    <mergeCell ref="A3:E3"/>
    <mergeCell ref="A5:A6"/>
    <mergeCell ref="B5:E5"/>
    <mergeCell ref="F5:F6"/>
    <mergeCell ref="A8:A10"/>
    <mergeCell ref="B8:B10"/>
    <mergeCell ref="C8:C10"/>
    <mergeCell ref="F8:F10"/>
    <mergeCell ref="A23:A25"/>
    <mergeCell ref="B23:B25"/>
    <mergeCell ref="C23:C25"/>
    <mergeCell ref="F23:F25"/>
    <mergeCell ref="G23:G25"/>
    <mergeCell ref="H23:H25"/>
    <mergeCell ref="I23:I25"/>
    <mergeCell ref="H5:H6"/>
    <mergeCell ref="I5:I6"/>
    <mergeCell ref="G5:G6"/>
    <mergeCell ref="G8:G10"/>
    <mergeCell ref="H8:H10"/>
    <mergeCell ref="I8:I10"/>
    <mergeCell ref="H20:H22"/>
    <mergeCell ref="I20:I22"/>
    <mergeCell ref="H17:H19"/>
    <mergeCell ref="I17:I19"/>
    <mergeCell ref="H11:H13"/>
    <mergeCell ref="I11:I13"/>
    <mergeCell ref="I14:I16"/>
    <mergeCell ref="A14:A16"/>
    <mergeCell ref="B14:B16"/>
    <mergeCell ref="F14:F16"/>
    <mergeCell ref="G14:G16"/>
    <mergeCell ref="H14:H16"/>
    <mergeCell ref="C14:C16"/>
  </mergeCells>
  <hyperlinks>
    <hyperlink ref="D24" r:id="rId1"/>
    <hyperlink ref="D23" r:id="rId2"/>
    <hyperlink ref="D25" r:id="rId3"/>
    <hyperlink ref="D20" r:id="rId4"/>
    <hyperlink ref="D9" r:id="rId5"/>
    <hyperlink ref="D10" r:id="rId6"/>
    <hyperlink ref="D8" r:id="rId7"/>
    <hyperlink ref="D17" r:id="rId8"/>
    <hyperlink ref="D18" r:id="rId9"/>
    <hyperlink ref="D11" r:id="rId10"/>
    <hyperlink ref="D12" r:id="rId11"/>
    <hyperlink ref="D13" r:id="rId12"/>
    <hyperlink ref="D19" r:id="rId13"/>
    <hyperlink ref="D15" r:id="rId14"/>
    <hyperlink ref="D14" r:id="rId15"/>
    <hyperlink ref="D16" r:id="rId16"/>
    <hyperlink ref="D21" r:id="rId17"/>
    <hyperlink ref="D22" r:id="rId18"/>
  </hyperlinks>
  <pageMargins left="0.7" right="0.7" top="0.75" bottom="0.75" header="0.3" footer="0.3"/>
  <pageSetup paperSize="9" scale="77" fitToHeight="0" orientation="landscape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игрушки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User</cp:lastModifiedBy>
  <cp:lastPrinted>2021-05-28T13:03:33Z</cp:lastPrinted>
  <dcterms:created xsi:type="dcterms:W3CDTF">2016-09-14T10:28:54Z</dcterms:created>
  <dcterms:modified xsi:type="dcterms:W3CDTF">2021-11-21T19:21:33Z</dcterms:modified>
</cp:coreProperties>
</file>