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u\Desktop\ЗАКУПКИ\2021\ХОЗТОВАРЫ\"/>
    </mc:Choice>
  </mc:AlternateContent>
  <bookViews>
    <workbookView xWindow="0" yWindow="0" windowWidth="20490" windowHeight="7650" tabRatio="919"/>
  </bookViews>
  <sheets>
    <sheet name="лист 1" sheetId="1" r:id="rId1"/>
  </sheets>
  <externalReferences>
    <externalReference r:id="rId2"/>
  </externalReferences>
  <definedNames>
    <definedName name="_xlnm._FilterDatabase" localSheetId="0" hidden="1">'лист 1'!$A$8:$I$8</definedName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'лист 1'!$A$1:$J$96</definedName>
    <definedName name="Сотни">'[1]служебный раздел'!$E$2:$E$11</definedName>
  </definedNames>
  <calcPr calcId="162913"/>
</workbook>
</file>

<file path=xl/calcChain.xml><?xml version="1.0" encoding="utf-8"?>
<calcChain xmlns="http://schemas.openxmlformats.org/spreadsheetml/2006/main">
  <c r="F33" i="1" l="1"/>
  <c r="G33" i="1" s="1"/>
  <c r="F36" i="1"/>
  <c r="G36" i="1" s="1"/>
  <c r="F93" i="1" l="1"/>
  <c r="I93" i="1" s="1"/>
  <c r="F90" i="1"/>
  <c r="I90" i="1" s="1"/>
  <c r="F87" i="1"/>
  <c r="I87" i="1" s="1"/>
  <c r="F84" i="1"/>
  <c r="I84" i="1" s="1"/>
  <c r="F81" i="1"/>
  <c r="I81" i="1" s="1"/>
  <c r="F78" i="1"/>
  <c r="I78" i="1" s="1"/>
  <c r="F75" i="1"/>
  <c r="I75" i="1" s="1"/>
  <c r="F24" i="1"/>
  <c r="I24" i="1" s="1"/>
  <c r="F72" i="1"/>
  <c r="I72" i="1" s="1"/>
  <c r="F69" i="1"/>
  <c r="I69" i="1" s="1"/>
  <c r="F66" i="1"/>
  <c r="I66" i="1" s="1"/>
  <c r="F63" i="1"/>
  <c r="I63" i="1" s="1"/>
  <c r="F60" i="1"/>
  <c r="G60" i="1" s="1"/>
  <c r="F57" i="1"/>
  <c r="I57" i="1" s="1"/>
  <c r="F54" i="1"/>
  <c r="I54" i="1" s="1"/>
  <c r="F51" i="1"/>
  <c r="I51" i="1" s="1"/>
  <c r="G90" i="1" l="1"/>
  <c r="G93" i="1"/>
  <c r="G87" i="1"/>
  <c r="G84" i="1"/>
  <c r="G81" i="1"/>
  <c r="G78" i="1"/>
  <c r="G75" i="1"/>
  <c r="G24" i="1"/>
  <c r="G72" i="1"/>
  <c r="G69" i="1"/>
  <c r="G66" i="1"/>
  <c r="G63" i="1"/>
  <c r="I60" i="1"/>
  <c r="G57" i="1"/>
  <c r="G54" i="1"/>
  <c r="G51" i="1"/>
  <c r="F21" i="1"/>
  <c r="I21" i="1" s="1"/>
  <c r="F48" i="1"/>
  <c r="G48" i="1" s="1"/>
  <c r="F45" i="1"/>
  <c r="I45" i="1" s="1"/>
  <c r="F42" i="1"/>
  <c r="I42" i="1" s="1"/>
  <c r="F39" i="1"/>
  <c r="I39" i="1" s="1"/>
  <c r="I36" i="1"/>
  <c r="F12" i="1"/>
  <c r="I12" i="1" s="1"/>
  <c r="G39" i="1" l="1"/>
  <c r="G21" i="1"/>
  <c r="I48" i="1"/>
  <c r="G45" i="1"/>
  <c r="G42" i="1"/>
  <c r="G12" i="1"/>
  <c r="F9" i="1"/>
  <c r="G9" i="1" s="1"/>
  <c r="F27" i="1" l="1"/>
  <c r="G27" i="1" s="1"/>
  <c r="F30" i="1"/>
  <c r="G30" i="1" s="1"/>
  <c r="F18" i="1"/>
  <c r="I18" i="1" s="1"/>
  <c r="F15" i="1"/>
  <c r="I15" i="1" s="1"/>
  <c r="I33" i="1" l="1"/>
  <c r="G18" i="1"/>
  <c r="I27" i="1"/>
  <c r="I30" i="1"/>
  <c r="G15" i="1"/>
  <c r="I9" i="1"/>
  <c r="I96" i="1" l="1"/>
</calcChain>
</file>

<file path=xl/sharedStrings.xml><?xml version="1.0" encoding="utf-8"?>
<sst xmlns="http://schemas.openxmlformats.org/spreadsheetml/2006/main" count="150" uniqueCount="47">
  <si>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</si>
  <si>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</si>
  <si>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</si>
  <si>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</si>
  <si>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Сведения (информация) об идентичных (однородных) товарах (работах, услугах), полученные из ЕИС</t>
  </si>
  <si>
    <t>коэффициент вариации, %</t>
  </si>
  <si>
    <t>Расчет начальной (максимальной) цены контракта</t>
  </si>
  <si>
    <t>Количество товаров, услуг</t>
  </si>
  <si>
    <t>Единица измерения</t>
  </si>
  <si>
    <r>
      <t xml:space="preserve">НМЦК, руб.                  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</si>
  <si>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Итого НМЦК лота:</t>
  </si>
  <si>
    <t>наименование источника ценовой информации                                        Коммерческое предложение</t>
  </si>
  <si>
    <t>шт</t>
  </si>
  <si>
    <t>по закупке "Поставка хозяйственных товаров и моющих средств в МБОУ лицей №3"</t>
  </si>
  <si>
    <t xml:space="preserve"> Бумага туалетная бытовая, 25 м, без втулки (супер-эконом)</t>
  </si>
  <si>
    <t xml:space="preserve"> Стартеры для люминесцентных ламп PHILIPS S10, КОМПЛЕКТ 25 штук, 4-65 W 220-240 V (одноламповая схема подключения)</t>
  </si>
  <si>
    <t>Лампа люминесцентная OSRAM L18/765, 18 Вт, цоколь G13, в виде трубки, длина 59 см, днев. белый свет</t>
  </si>
  <si>
    <t xml:space="preserve"> Лампа люминесцентная PHILIPS TL-D 36W/54-765, 36 Вт, цоколь G13, в виде трубки 120 см, холодный дневной свет, 815849</t>
  </si>
  <si>
    <t xml:space="preserve"> Стартеры для люминесцентных ламп PHILIPS S2, комплект 25 шт., 4-22 W, 220-240 V (двухламповая.схема подключения)</t>
  </si>
  <si>
    <t xml:space="preserve"> Лампа светодиодная ЭРА, 11 (100) Вт, цоколь E27, грушевидная, теплый белый свет, 25000 ч., LED, smdA60-10w-827-E27</t>
  </si>
  <si>
    <t>Мыло-крем жидкое 5 л, ЛАЙМА PROFESSIONAL "Яблоко", с антибактериальным эффектом</t>
  </si>
  <si>
    <t xml:space="preserve"> Средство для мытья пола и стен 5 л MR. PROPER (Мистер Пропер) "Лимон"</t>
  </si>
  <si>
    <t xml:space="preserve"> Чистящее средство 500 г, САНРОС, универсальное, паста</t>
  </si>
  <si>
    <t xml:space="preserve"> Мешки для мусора 240 л, черные, в пачке 5 шт., особо прочные, ПВД 60 мкм, 90х140 см, LAIMA</t>
  </si>
  <si>
    <t xml:space="preserve"> Средство дезинфицирующее 1 кг, ЖАВЕЛЬОН/НОВЕЛТИ ХЛОР, таблетки 300 штук</t>
  </si>
  <si>
    <t xml:space="preserve"> Чистящее средство 500 мл, CIF (Сиф) "Актив фреш", крем</t>
  </si>
  <si>
    <t>Средство для мытья стекол и зеркал 750 мл, ЛАЙМА PROFESSIONAL, распылитель</t>
  </si>
  <si>
    <t>Сода кальцинированная, 600 г</t>
  </si>
  <si>
    <t>Стиральный порошок-автомат 4 кг, МИФ, 3 в 1, "Морозная свежесть"</t>
  </si>
  <si>
    <t xml:space="preserve"> Ведро 10 л, без крышки, пластиковое, хозяйственное, УСИЛЕННОЕ, цвет ассорти, мерная шкала, LAIMA</t>
  </si>
  <si>
    <t>Веник сорго 6-ти прошивной ЛЮБАША ПРЕМИУМ, 400-440 г, ширина метелки 30-35 см, длина 79 см</t>
  </si>
  <si>
    <t xml:space="preserve"> Диспенсер для жидкого мыла KSITEX, наливной, хромированный, 0,3 л, SD 1628К-300</t>
  </si>
  <si>
    <t>Перчатки хлопчатобумажные, КОМПЛЕКТ 50 ПАР, 10 класс, 32-34 г, 83 текс, ПВХ точка, ОФИСМАГ, БЕЛЫЕ</t>
  </si>
  <si>
    <t xml:space="preserve"> Полотно ХПП холстопрошивное ПЛОТНОЕ светлое, 1,5х50 м, 210(±10) г/м2, шаг 2,5 мм, LAIMA Премиум</t>
  </si>
  <si>
    <t>Средство для мытья посуды антибактериальное 900 г SORTI "Контроль чистоты"</t>
  </si>
  <si>
    <t xml:space="preserve"> Гигрометр психрометрический ВИТ-1, диапазон: от 0 до +25 °С, с поверкой РФ, Стеклоприбор</t>
  </si>
  <si>
    <t>вх.№ 53 от 13.08.2021</t>
  </si>
  <si>
    <t>вх.№ 54 от 13.08.2021</t>
  </si>
  <si>
    <t>вх.№ 55 от 13.08.2021</t>
  </si>
  <si>
    <t>Мешки для мусора 240 л, черные, в пачке 5 шт., особо прочные, ПВД 60 мкм, 90х140 см, LAIMA</t>
  </si>
  <si>
    <t>Губки бытовые для мытья посуды, комплект 10 шт., поролон/абразив, высота 27 х ширина 96 х глубина 64 мм</t>
  </si>
  <si>
    <t>Средство для удаления ржавчины и известкового налета 500 г, SANITA (Санита) "Антиржавчина", гель</t>
  </si>
  <si>
    <t>Перчатки хозяйственные резиновые VILEDA многоцелевые, с х/б напылением, прочные, размер L (большой)</t>
  </si>
  <si>
    <t>Полотно ХПП холстопрошивное ПЛОТНОЕ серое, 0,75х50м, 240(±10)г/м2, шаг 2,5мм, LAIMA Премиум</t>
  </si>
  <si>
    <t>Средство моющее универсальное 5 л, ПРОГРЕСС ПЭТ</t>
  </si>
  <si>
    <t>Полотно ВАФЕЛЬНОЕ отбеленное, рулон 0,45х50 м, плотность 140 (±10) г/м2, LAIMA</t>
  </si>
  <si>
    <t>Чистящее средство 1,5 л, DOMESTOS (Доместос) "Лимонная свежесть", с отбеливающим эффектом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</si>
</sst>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4"/>
      <color theme="1"/>
      <name val="Times New Roman"/>
      <family val="1"/>
      <charset val="204"/>
    </font>
    <font>
      <sz val="9"/>
      <color theme="1"/>
      <name val="Segoe UI Light"/>
      <family val="2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8"/>
      <color theme="1"/>
      <name val="Times New Roman"/>
      <family val="1"/>
      <charset val="204"/>
    </font>
    <font>
      <sz val="11"/>
      <name val="Calibri"/>
      <family val="2"/>
      <scheme val="minor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49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10" fillId="0" borderId="0" xfId="0" applyNumberFormat="1" applyFont="1" applyAlignment="1" applyProtection="1">
      <alignment horizontal="center" vertical="top"/>
    </xf>
    <xf numFmtId="0" fontId="8" fillId="0" borderId="8" xfId="0" applyFont="1" applyBorder="1" applyAlignment="1" applyProtection="1">
      <alignment horizontal="center" vertical="top"/>
    </xf>
    <xf numFmtId="0" fontId="0" fillId="0" borderId="8" xfId="0" applyBorder="1" applyAlignment="1">
      <alignment horizontal="center" vertical="top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4" fillId="3" borderId="3" xfId="0" applyNumberFormat="1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164" fontId="4" fillId="3" borderId="7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2" fontId="4" fillId="3" borderId="7" xfId="0" applyNumberFormat="1" applyFont="1" applyFill="1" applyBorder="1" applyAlignment="1" applyProtection="1">
      <alignment horizontal="center" vertical="center" wrapText="1"/>
    </xf>
    <xf numFmtId="2" fontId="4" fillId="3" borderId="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top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top"/>
    </xf>
    <xf numFmtId="0" fontId="0" fillId="0" borderId="0" xfId="0" applyAlignment="1">
      <alignment horizontal="center" vertical="top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S/AppData/Local/Temp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tabSelected="1" view="pageBreakPreview" zoomScale="40" zoomScaleNormal="70" zoomScaleSheetLayoutView="40" workbookViewId="0">
      <selection activeCell="D98" sqref="D98"/>
    </sheetView>
  </sheetViews>
  <sheetFormatPr defaultColWidth="9.140625" defaultRowHeight="17.25" x14ac:dyDescent="0.25"/>
  <cols>
    <col min="1" max="1" width="6.42578125" style="1" customWidth="1"/>
    <col min="2" max="2" width="30" style="1" customWidth="1"/>
    <col min="3" max="3" width="18.85546875" style="1" customWidth="1"/>
    <col min="4" max="4" width="46.5703125" style="1" customWidth="1"/>
    <col min="5" max="5" width="18.140625" style="1" customWidth="1"/>
    <col min="6" max="6" width="20.28515625" style="2" customWidth="1"/>
    <col min="7" max="7" width="16" style="2" customWidth="1"/>
    <col min="8" max="8" width="20.28515625" style="2" customWidth="1"/>
    <col min="9" max="9" width="21.140625" style="2" customWidth="1"/>
    <col min="10" max="16384" width="9.140625" style="2"/>
  </cols>
  <sheetData>
    <row r="1" spans="1:9" ht="15.75" customHeight="1" x14ac:dyDescent="0.25">
      <c r="A1" s="33"/>
      <c r="B1" s="33"/>
      <c r="C1" s="33"/>
      <c r="D1" s="33"/>
      <c r="E1" s="33"/>
      <c r="F1" s="33"/>
      <c r="G1" s="33"/>
      <c r="H1" s="33"/>
      <c r="I1" s="33"/>
    </row>
    <row r="2" spans="1:9" ht="20.25" customHeight="1" x14ac:dyDescent="0.25">
      <c r="A2" s="41" t="s">
        <v>6</v>
      </c>
      <c r="B2" s="41"/>
      <c r="C2" s="41"/>
      <c r="D2" s="41"/>
      <c r="E2" s="41"/>
      <c r="F2" s="42"/>
      <c r="G2" s="42"/>
      <c r="H2" s="42"/>
      <c r="I2" s="42"/>
    </row>
    <row r="3" spans="1:9" s="13" customFormat="1" ht="20.25" customHeight="1" x14ac:dyDescent="0.25">
      <c r="A3" s="41" t="s">
        <v>13</v>
      </c>
      <c r="B3" s="41"/>
      <c r="C3" s="41"/>
      <c r="D3" s="41"/>
      <c r="E3" s="41"/>
      <c r="F3" s="41"/>
      <c r="G3" s="42"/>
      <c r="H3" s="42"/>
      <c r="I3" s="42"/>
    </row>
    <row r="4" spans="1:9" s="13" customFormat="1" ht="20.25" customHeight="1" x14ac:dyDescent="0.25">
      <c r="A4" s="12"/>
      <c r="B4" s="12"/>
      <c r="C4" s="12"/>
      <c r="D4" s="12"/>
      <c r="E4" s="12"/>
    </row>
    <row r="5" spans="1:9" s="4" customFormat="1" ht="12" customHeight="1" x14ac:dyDescent="0.25">
      <c r="A5" s="3"/>
      <c r="B5" s="3"/>
      <c r="C5" s="3"/>
      <c r="D5" s="3"/>
      <c r="E5" s="3"/>
    </row>
    <row r="6" spans="1:9" s="4" customFormat="1" ht="36.75" customHeight="1" x14ac:dyDescent="0.25">
      <c r="A6" s="43" t="s">
        <v>0</v>
      </c>
      <c r="B6" s="45" t="s">
        <v>4</v>
      </c>
      <c r="C6" s="46"/>
      <c r="D6" s="46"/>
      <c r="E6" s="47"/>
      <c r="F6" s="34" t="s">
        <v>3</v>
      </c>
      <c r="G6" s="34" t="s">
        <v>5</v>
      </c>
      <c r="H6" s="39" t="s">
        <v>7</v>
      </c>
      <c r="I6" s="40" t="s">
        <v>9</v>
      </c>
    </row>
    <row r="7" spans="1:9" s="4" customFormat="1" ht="69" x14ac:dyDescent="0.25">
      <c r="A7" s="44"/>
      <c r="B7" s="10" t="s">
        <v>1</v>
      </c>
      <c r="C7" s="10" t="s">
        <v>8</v>
      </c>
      <c r="D7" s="11" t="s">
        <v>11</v>
      </c>
      <c r="E7" s="11" t="s">
        <v>2</v>
      </c>
      <c r="F7" s="35"/>
      <c r="G7" s="35"/>
      <c r="H7" s="39"/>
      <c r="I7" s="40"/>
    </row>
    <row r="8" spans="1:9" s="4" customFormat="1" x14ac:dyDescent="0.25">
      <c r="A8" s="6">
        <v>1</v>
      </c>
      <c r="B8" s="7">
        <v>2</v>
      </c>
      <c r="C8" s="7">
        <v>3</v>
      </c>
      <c r="D8" s="7">
        <v>4</v>
      </c>
      <c r="E8" s="7">
        <v>5</v>
      </c>
      <c r="F8" s="9">
        <v>6</v>
      </c>
      <c r="G8" s="9">
        <v>7</v>
      </c>
      <c r="H8" s="8">
        <v>8</v>
      </c>
      <c r="I8" s="9">
        <v>9</v>
      </c>
    </row>
    <row r="9" spans="1:9" s="4" customFormat="1" ht="48.75" customHeight="1" x14ac:dyDescent="0.25">
      <c r="A9" s="18">
        <v>1</v>
      </c>
      <c r="B9" s="21" t="s">
        <v>14</v>
      </c>
      <c r="C9" s="21" t="s">
        <v>12</v>
      </c>
      <c r="D9" s="14" t="s">
        <v>36</v>
      </c>
      <c r="E9" s="5">
        <v>8.41</v>
      </c>
      <c r="F9" s="24">
        <f>ROUND(AVERAGE(E9,E10,E11),2)</f>
        <v>7.87</v>
      </c>
      <c r="G9" s="27">
        <f>STDEVA(E9,E10,E11)/F9*100</f>
        <v>9.5662161243805404</v>
      </c>
      <c r="H9" s="36">
        <v>100</v>
      </c>
      <c r="I9" s="24">
        <f>H9*F9</f>
        <v>787</v>
      </c>
    </row>
    <row r="10" spans="1:9" s="4" customFormat="1" ht="48.75" customHeight="1" x14ac:dyDescent="0.25">
      <c r="A10" s="19"/>
      <c r="B10" s="22"/>
      <c r="C10" s="22"/>
      <c r="D10" s="14" t="s">
        <v>37</v>
      </c>
      <c r="E10" s="5">
        <v>7.01</v>
      </c>
      <c r="F10" s="31"/>
      <c r="G10" s="28"/>
      <c r="H10" s="37"/>
      <c r="I10" s="31"/>
    </row>
    <row r="11" spans="1:9" s="4" customFormat="1" ht="48.75" customHeight="1" x14ac:dyDescent="0.25">
      <c r="A11" s="20"/>
      <c r="B11" s="23"/>
      <c r="C11" s="23"/>
      <c r="D11" s="14" t="s">
        <v>38</v>
      </c>
      <c r="E11" s="5">
        <v>8.19</v>
      </c>
      <c r="F11" s="32"/>
      <c r="G11" s="29"/>
      <c r="H11" s="38"/>
      <c r="I11" s="32"/>
    </row>
    <row r="12" spans="1:9" s="4" customFormat="1" ht="48.75" customHeight="1" x14ac:dyDescent="0.25">
      <c r="A12" s="18">
        <v>2</v>
      </c>
      <c r="B12" s="21" t="s">
        <v>15</v>
      </c>
      <c r="C12" s="21" t="s">
        <v>12</v>
      </c>
      <c r="D12" s="14" t="s">
        <v>36</v>
      </c>
      <c r="E12" s="5">
        <v>999.5</v>
      </c>
      <c r="F12" s="24">
        <f>ROUND(AVERAGE(E12,E13,E14),2)</f>
        <v>861.91</v>
      </c>
      <c r="G12" s="27">
        <f>STDEVA(E12,E13,E14)/F12*100</f>
        <v>25.051695887788288</v>
      </c>
      <c r="H12" s="30">
        <v>1</v>
      </c>
      <c r="I12" s="24">
        <f>H12*F12</f>
        <v>861.91</v>
      </c>
    </row>
    <row r="13" spans="1:9" s="4" customFormat="1" ht="48.75" customHeight="1" x14ac:dyDescent="0.25">
      <c r="A13" s="19"/>
      <c r="B13" s="22" t="s">
        <v>16</v>
      </c>
      <c r="C13" s="22"/>
      <c r="D13" s="14" t="s">
        <v>37</v>
      </c>
      <c r="E13" s="5">
        <v>613.04999999999995</v>
      </c>
      <c r="F13" s="31"/>
      <c r="G13" s="28"/>
      <c r="H13" s="30"/>
      <c r="I13" s="31"/>
    </row>
    <row r="14" spans="1:9" s="4" customFormat="1" ht="48.75" customHeight="1" x14ac:dyDescent="0.25">
      <c r="A14" s="20"/>
      <c r="B14" s="23" t="s">
        <v>15</v>
      </c>
      <c r="C14" s="23"/>
      <c r="D14" s="14" t="s">
        <v>38</v>
      </c>
      <c r="E14" s="5">
        <v>973.19</v>
      </c>
      <c r="F14" s="32"/>
      <c r="G14" s="29"/>
      <c r="H14" s="30"/>
      <c r="I14" s="32"/>
    </row>
    <row r="15" spans="1:9" s="4" customFormat="1" ht="48.75" customHeight="1" x14ac:dyDescent="0.25">
      <c r="A15" s="18">
        <v>3</v>
      </c>
      <c r="B15" s="21" t="s">
        <v>16</v>
      </c>
      <c r="C15" s="21" t="s">
        <v>12</v>
      </c>
      <c r="D15" s="14" t="s">
        <v>36</v>
      </c>
      <c r="E15" s="5">
        <v>78.430000000000007</v>
      </c>
      <c r="F15" s="24">
        <f>ROUND(AVERAGE(E15,E16,E17),2)</f>
        <v>71.260000000000005</v>
      </c>
      <c r="G15" s="27">
        <f>STDEVA(E15,E16,E17)/F15*100</f>
        <v>31.457118995823883</v>
      </c>
      <c r="H15" s="30">
        <v>75</v>
      </c>
      <c r="I15" s="24">
        <f>H15*F15</f>
        <v>5344.5</v>
      </c>
    </row>
    <row r="16" spans="1:9" s="4" customFormat="1" ht="48.75" customHeight="1" x14ac:dyDescent="0.25">
      <c r="A16" s="19"/>
      <c r="B16" s="22" t="s">
        <v>15</v>
      </c>
      <c r="C16" s="22"/>
      <c r="D16" s="14" t="s">
        <v>37</v>
      </c>
      <c r="E16" s="5">
        <v>46.14</v>
      </c>
      <c r="F16" s="25"/>
      <c r="G16" s="28"/>
      <c r="H16" s="30"/>
      <c r="I16" s="31"/>
    </row>
    <row r="17" spans="1:9" s="4" customFormat="1" ht="48.75" customHeight="1" x14ac:dyDescent="0.25">
      <c r="A17" s="20"/>
      <c r="B17" s="23" t="s">
        <v>16</v>
      </c>
      <c r="C17" s="23"/>
      <c r="D17" s="14" t="s">
        <v>38</v>
      </c>
      <c r="E17" s="5">
        <v>89.22</v>
      </c>
      <c r="F17" s="26"/>
      <c r="G17" s="29"/>
      <c r="H17" s="30"/>
      <c r="I17" s="32"/>
    </row>
    <row r="18" spans="1:9" s="4" customFormat="1" ht="48.75" customHeight="1" x14ac:dyDescent="0.25">
      <c r="A18" s="18">
        <v>4</v>
      </c>
      <c r="B18" s="21" t="s">
        <v>17</v>
      </c>
      <c r="C18" s="21" t="s">
        <v>12</v>
      </c>
      <c r="D18" s="14" t="s">
        <v>36</v>
      </c>
      <c r="E18" s="5">
        <v>132.85</v>
      </c>
      <c r="F18" s="24">
        <f>ROUND(AVERAGE(E18,E19,E20),2)</f>
        <v>111.79</v>
      </c>
      <c r="G18" s="27">
        <f>STDEVA(E18,E19,E20)/F18*100</f>
        <v>29.972095862365983</v>
      </c>
      <c r="H18" s="30">
        <v>50</v>
      </c>
      <c r="I18" s="24">
        <f>H18*F18</f>
        <v>5589.5</v>
      </c>
    </row>
    <row r="19" spans="1:9" s="4" customFormat="1" ht="48.75" customHeight="1" x14ac:dyDescent="0.25">
      <c r="A19" s="19"/>
      <c r="B19" s="22" t="s">
        <v>18</v>
      </c>
      <c r="C19" s="22"/>
      <c r="D19" s="14" t="s">
        <v>37</v>
      </c>
      <c r="E19" s="5">
        <v>73.150000000000006</v>
      </c>
      <c r="F19" s="25"/>
      <c r="G19" s="28"/>
      <c r="H19" s="30"/>
      <c r="I19" s="31"/>
    </row>
    <row r="20" spans="1:9" s="4" customFormat="1" ht="48.75" customHeight="1" x14ac:dyDescent="0.25">
      <c r="A20" s="20"/>
      <c r="B20" s="23" t="s">
        <v>19</v>
      </c>
      <c r="C20" s="23"/>
      <c r="D20" s="14" t="s">
        <v>38</v>
      </c>
      <c r="E20" s="5">
        <v>129.36000000000001</v>
      </c>
      <c r="F20" s="26"/>
      <c r="G20" s="29"/>
      <c r="H20" s="30"/>
      <c r="I20" s="32"/>
    </row>
    <row r="21" spans="1:9" s="4" customFormat="1" ht="48.75" customHeight="1" x14ac:dyDescent="0.25">
      <c r="A21" s="18">
        <v>5</v>
      </c>
      <c r="B21" s="21" t="s">
        <v>18</v>
      </c>
      <c r="C21" s="21" t="s">
        <v>12</v>
      </c>
      <c r="D21" s="14" t="s">
        <v>36</v>
      </c>
      <c r="E21" s="5">
        <v>999.5</v>
      </c>
      <c r="F21" s="24">
        <f>ROUND(AVERAGE(E21,E22,E23),2)</f>
        <v>861.93</v>
      </c>
      <c r="G21" s="27">
        <f>STDEVA(E21,E22,E23)/F21*100</f>
        <v>25.049407782409798</v>
      </c>
      <c r="H21" s="30">
        <v>2</v>
      </c>
      <c r="I21" s="24">
        <f>H21*F21</f>
        <v>1723.86</v>
      </c>
    </row>
    <row r="22" spans="1:9" s="4" customFormat="1" ht="48.75" customHeight="1" x14ac:dyDescent="0.25">
      <c r="A22" s="19"/>
      <c r="B22" s="22" t="s">
        <v>19</v>
      </c>
      <c r="C22" s="22"/>
      <c r="D22" s="14" t="s">
        <v>37</v>
      </c>
      <c r="E22" s="5">
        <v>613.08000000000004</v>
      </c>
      <c r="F22" s="25"/>
      <c r="G22" s="28"/>
      <c r="H22" s="30"/>
      <c r="I22" s="31"/>
    </row>
    <row r="23" spans="1:9" s="4" customFormat="1" ht="48.75" customHeight="1" x14ac:dyDescent="0.25">
      <c r="A23" s="20"/>
      <c r="B23" s="23" t="s">
        <v>20</v>
      </c>
      <c r="C23" s="23"/>
      <c r="D23" s="14" t="s">
        <v>38</v>
      </c>
      <c r="E23" s="5">
        <v>973.2</v>
      </c>
      <c r="F23" s="26"/>
      <c r="G23" s="29"/>
      <c r="H23" s="30"/>
      <c r="I23" s="32"/>
    </row>
    <row r="24" spans="1:9" s="4" customFormat="1" ht="48.75" customHeight="1" x14ac:dyDescent="0.25">
      <c r="A24" s="18">
        <v>6</v>
      </c>
      <c r="B24" s="21" t="s">
        <v>19</v>
      </c>
      <c r="C24" s="21" t="s">
        <v>12</v>
      </c>
      <c r="D24" s="14" t="s">
        <v>36</v>
      </c>
      <c r="E24" s="5">
        <v>135.88999999999999</v>
      </c>
      <c r="F24" s="24">
        <f>ROUND(AVERAGE(E24,E25,E26),2)</f>
        <v>121.01</v>
      </c>
      <c r="G24" s="27">
        <f>STDEVA(E24,E25,E26)/F24*100</f>
        <v>18.805959784229938</v>
      </c>
      <c r="H24" s="30">
        <v>10</v>
      </c>
      <c r="I24" s="24">
        <f>H24*F24</f>
        <v>1210.1000000000001</v>
      </c>
    </row>
    <row r="25" spans="1:9" s="4" customFormat="1" ht="48.75" customHeight="1" x14ac:dyDescent="0.25">
      <c r="A25" s="19"/>
      <c r="B25" s="22" t="s">
        <v>20</v>
      </c>
      <c r="C25" s="22"/>
      <c r="D25" s="14" t="s">
        <v>37</v>
      </c>
      <c r="E25" s="5">
        <v>94.81</v>
      </c>
      <c r="F25" s="25"/>
      <c r="G25" s="28"/>
      <c r="H25" s="30"/>
      <c r="I25" s="31"/>
    </row>
    <row r="26" spans="1:9" s="4" customFormat="1" ht="48.75" customHeight="1" x14ac:dyDescent="0.25">
      <c r="A26" s="20"/>
      <c r="B26" s="23" t="s">
        <v>21</v>
      </c>
      <c r="C26" s="23"/>
      <c r="D26" s="14" t="s">
        <v>38</v>
      </c>
      <c r="E26" s="5">
        <v>132.32</v>
      </c>
      <c r="F26" s="26"/>
      <c r="G26" s="29"/>
      <c r="H26" s="30"/>
      <c r="I26" s="32"/>
    </row>
    <row r="27" spans="1:9" s="4" customFormat="1" ht="48.75" customHeight="1" x14ac:dyDescent="0.25">
      <c r="A27" s="18">
        <v>7</v>
      </c>
      <c r="B27" s="21" t="s">
        <v>20</v>
      </c>
      <c r="C27" s="21" t="s">
        <v>12</v>
      </c>
      <c r="D27" s="14" t="s">
        <v>36</v>
      </c>
      <c r="E27" s="5">
        <v>388.18</v>
      </c>
      <c r="F27" s="24">
        <f>ROUND(AVERAGE(E27,E28,E29),2)</f>
        <v>357.53</v>
      </c>
      <c r="G27" s="27">
        <f>STDEVA(E27,E28,E29)/F27*100</f>
        <v>12.453502002182644</v>
      </c>
      <c r="H27" s="30">
        <v>4</v>
      </c>
      <c r="I27" s="24">
        <f>H27*F27</f>
        <v>1430.12</v>
      </c>
    </row>
    <row r="28" spans="1:9" s="4" customFormat="1" ht="48.75" customHeight="1" x14ac:dyDescent="0.25">
      <c r="A28" s="19"/>
      <c r="B28" s="22" t="s">
        <v>21</v>
      </c>
      <c r="C28" s="22"/>
      <c r="D28" s="14" t="s">
        <v>37</v>
      </c>
      <c r="E28" s="5">
        <v>306.45999999999998</v>
      </c>
      <c r="F28" s="25"/>
      <c r="G28" s="28"/>
      <c r="H28" s="30"/>
      <c r="I28" s="31"/>
    </row>
    <row r="29" spans="1:9" s="4" customFormat="1" ht="48.75" customHeight="1" x14ac:dyDescent="0.25">
      <c r="A29" s="20"/>
      <c r="B29" s="23" t="s">
        <v>22</v>
      </c>
      <c r="C29" s="23"/>
      <c r="D29" s="14" t="s">
        <v>38</v>
      </c>
      <c r="E29" s="5">
        <v>377.96</v>
      </c>
      <c r="F29" s="26"/>
      <c r="G29" s="29"/>
      <c r="H29" s="30"/>
      <c r="I29" s="32"/>
    </row>
    <row r="30" spans="1:9" s="4" customFormat="1" ht="48.75" customHeight="1" x14ac:dyDescent="0.25">
      <c r="A30" s="18">
        <v>8</v>
      </c>
      <c r="B30" s="21" t="s">
        <v>21</v>
      </c>
      <c r="C30" s="21"/>
      <c r="D30" s="14" t="s">
        <v>36</v>
      </c>
      <c r="E30" s="5">
        <v>1101.5999999999999</v>
      </c>
      <c r="F30" s="24">
        <f>ROUND(AVERAGE(E30,E31,E32),2)</f>
        <v>1028.54</v>
      </c>
      <c r="G30" s="27">
        <f>STDEVA(E30,E31,E32)/F30*100</f>
        <v>9.9637875959607474</v>
      </c>
      <c r="H30" s="30">
        <v>6</v>
      </c>
      <c r="I30" s="24">
        <f>H30*F30</f>
        <v>6171.24</v>
      </c>
    </row>
    <row r="31" spans="1:9" s="4" customFormat="1" ht="48.75" customHeight="1" x14ac:dyDescent="0.25">
      <c r="A31" s="19"/>
      <c r="B31" s="22" t="s">
        <v>22</v>
      </c>
      <c r="C31" s="22"/>
      <c r="D31" s="14" t="s">
        <v>37</v>
      </c>
      <c r="E31" s="5">
        <v>911.39</v>
      </c>
      <c r="F31" s="25"/>
      <c r="G31" s="28"/>
      <c r="H31" s="30"/>
      <c r="I31" s="31"/>
    </row>
    <row r="32" spans="1:9" s="4" customFormat="1" ht="48.75" customHeight="1" x14ac:dyDescent="0.25">
      <c r="A32" s="20"/>
      <c r="B32" s="23" t="s">
        <v>23</v>
      </c>
      <c r="C32" s="23"/>
      <c r="D32" s="14" t="s">
        <v>38</v>
      </c>
      <c r="E32" s="5">
        <v>1072.6199999999999</v>
      </c>
      <c r="F32" s="26"/>
      <c r="G32" s="29"/>
      <c r="H32" s="30"/>
      <c r="I32" s="32"/>
    </row>
    <row r="33" spans="1:9" s="4" customFormat="1" ht="48.75" customHeight="1" x14ac:dyDescent="0.25">
      <c r="A33" s="18">
        <v>9</v>
      </c>
      <c r="B33" s="21" t="s">
        <v>22</v>
      </c>
      <c r="C33" s="21"/>
      <c r="D33" s="14" t="s">
        <v>36</v>
      </c>
      <c r="E33" s="5">
        <v>69.180000000000007</v>
      </c>
      <c r="F33" s="24">
        <f>ROUND(AVERAGE(E33,E34,E35),2)</f>
        <v>65.75</v>
      </c>
      <c r="G33" s="27">
        <f>STDEVA(E33,E34,E35)/F33*100</f>
        <v>6.8011211737851225</v>
      </c>
      <c r="H33" s="30">
        <v>24</v>
      </c>
      <c r="I33" s="24">
        <f>H33*F33</f>
        <v>1578</v>
      </c>
    </row>
    <row r="34" spans="1:9" s="4" customFormat="1" ht="48.75" customHeight="1" x14ac:dyDescent="0.25">
      <c r="A34" s="19"/>
      <c r="B34" s="22"/>
      <c r="C34" s="22"/>
      <c r="D34" s="14" t="s">
        <v>37</v>
      </c>
      <c r="E34" s="5">
        <v>60.69</v>
      </c>
      <c r="F34" s="25"/>
      <c r="G34" s="28"/>
      <c r="H34" s="30"/>
      <c r="I34" s="31"/>
    </row>
    <row r="35" spans="1:9" s="4" customFormat="1" ht="48.75" customHeight="1" x14ac:dyDescent="0.25">
      <c r="A35" s="20"/>
      <c r="B35" s="23"/>
      <c r="C35" s="23"/>
      <c r="D35" s="14" t="s">
        <v>38</v>
      </c>
      <c r="E35" s="5">
        <v>67.37</v>
      </c>
      <c r="F35" s="26"/>
      <c r="G35" s="29"/>
      <c r="H35" s="30"/>
      <c r="I35" s="32"/>
    </row>
    <row r="36" spans="1:9" s="4" customFormat="1" ht="48.75" customHeight="1" x14ac:dyDescent="0.25">
      <c r="A36" s="18">
        <v>10</v>
      </c>
      <c r="B36" s="21" t="s">
        <v>39</v>
      </c>
      <c r="C36" s="21"/>
      <c r="D36" s="14" t="s">
        <v>36</v>
      </c>
      <c r="E36" s="5">
        <v>196.1</v>
      </c>
      <c r="F36" s="24">
        <f>ROUND(AVERAGE(E36,E37,E38),2)</f>
        <v>186.35</v>
      </c>
      <c r="G36" s="27">
        <f>STDEVA(E36,E37,E38)/F36*100</f>
        <v>6.8034974235744672</v>
      </c>
      <c r="H36" s="30">
        <v>5</v>
      </c>
      <c r="I36" s="24">
        <f>H36*F36</f>
        <v>931.75</v>
      </c>
    </row>
    <row r="37" spans="1:9" s="4" customFormat="1" ht="48.75" customHeight="1" x14ac:dyDescent="0.25">
      <c r="A37" s="19"/>
      <c r="B37" s="22"/>
      <c r="C37" s="22"/>
      <c r="D37" s="14" t="s">
        <v>37</v>
      </c>
      <c r="E37" s="5">
        <v>172.02</v>
      </c>
      <c r="F37" s="25"/>
      <c r="G37" s="28"/>
      <c r="H37" s="30"/>
      <c r="I37" s="31"/>
    </row>
    <row r="38" spans="1:9" s="4" customFormat="1" ht="48.75" customHeight="1" x14ac:dyDescent="0.25">
      <c r="A38" s="20"/>
      <c r="B38" s="23"/>
      <c r="C38" s="23"/>
      <c r="D38" s="14" t="s">
        <v>38</v>
      </c>
      <c r="E38" s="5">
        <v>190.94</v>
      </c>
      <c r="F38" s="26"/>
      <c r="G38" s="29"/>
      <c r="H38" s="30"/>
      <c r="I38" s="32"/>
    </row>
    <row r="39" spans="1:9" s="4" customFormat="1" ht="48.75" customHeight="1" x14ac:dyDescent="0.25">
      <c r="A39" s="18">
        <v>11</v>
      </c>
      <c r="B39" s="21" t="s">
        <v>40</v>
      </c>
      <c r="C39" s="21"/>
      <c r="D39" s="14" t="s">
        <v>36</v>
      </c>
      <c r="E39" s="5">
        <v>70.59</v>
      </c>
      <c r="F39" s="24">
        <f>ROUND(AVERAGE(E39,E40,E41),2)</f>
        <v>67.08</v>
      </c>
      <c r="G39" s="27">
        <f>STDEVA(E39,E40,E41)/F39*100</f>
        <v>6.8071696074264985</v>
      </c>
      <c r="H39" s="30">
        <v>5</v>
      </c>
      <c r="I39" s="24">
        <f>H39*F39</f>
        <v>335.4</v>
      </c>
    </row>
    <row r="40" spans="1:9" s="4" customFormat="1" ht="48.75" customHeight="1" x14ac:dyDescent="0.25">
      <c r="A40" s="19"/>
      <c r="B40" s="22"/>
      <c r="C40" s="22"/>
      <c r="D40" s="14" t="s">
        <v>37</v>
      </c>
      <c r="E40" s="5">
        <v>61.92</v>
      </c>
      <c r="F40" s="25"/>
      <c r="G40" s="28"/>
      <c r="H40" s="30"/>
      <c r="I40" s="31"/>
    </row>
    <row r="41" spans="1:9" s="4" customFormat="1" ht="48.75" customHeight="1" x14ac:dyDescent="0.25">
      <c r="A41" s="20"/>
      <c r="B41" s="23"/>
      <c r="C41" s="23"/>
      <c r="D41" s="14" t="s">
        <v>38</v>
      </c>
      <c r="E41" s="5">
        <v>68.739999999999995</v>
      </c>
      <c r="F41" s="26"/>
      <c r="G41" s="29"/>
      <c r="H41" s="30"/>
      <c r="I41" s="32"/>
    </row>
    <row r="42" spans="1:9" s="4" customFormat="1" ht="48.75" customHeight="1" x14ac:dyDescent="0.25">
      <c r="A42" s="18">
        <v>12</v>
      </c>
      <c r="B42" s="21" t="s">
        <v>24</v>
      </c>
      <c r="C42" s="21"/>
      <c r="D42" s="14" t="s">
        <v>36</v>
      </c>
      <c r="E42" s="5">
        <v>1110.81</v>
      </c>
      <c r="F42" s="24">
        <f>ROUND(AVERAGE(E42,E43,E44),2)</f>
        <v>997.13</v>
      </c>
      <c r="G42" s="27">
        <f>STDEVA(E42,E43,E44)/F42*100</f>
        <v>17.269680018816363</v>
      </c>
      <c r="H42" s="30">
        <v>12</v>
      </c>
      <c r="I42" s="24">
        <f>H42*F42</f>
        <v>11965.56</v>
      </c>
    </row>
    <row r="43" spans="1:9" s="4" customFormat="1" ht="48.75" customHeight="1" x14ac:dyDescent="0.25">
      <c r="A43" s="19"/>
      <c r="B43" s="22"/>
      <c r="C43" s="22"/>
      <c r="D43" s="14" t="s">
        <v>37</v>
      </c>
      <c r="E43" s="5">
        <v>799.01</v>
      </c>
      <c r="F43" s="25"/>
      <c r="G43" s="28"/>
      <c r="H43" s="30"/>
      <c r="I43" s="31"/>
    </row>
    <row r="44" spans="1:9" s="4" customFormat="1" ht="48.75" customHeight="1" x14ac:dyDescent="0.25">
      <c r="A44" s="20"/>
      <c r="B44" s="23"/>
      <c r="C44" s="23"/>
      <c r="D44" s="14" t="s">
        <v>38</v>
      </c>
      <c r="E44" s="5">
        <v>1081.58</v>
      </c>
      <c r="F44" s="26"/>
      <c r="G44" s="29"/>
      <c r="H44" s="30"/>
      <c r="I44" s="32"/>
    </row>
    <row r="45" spans="1:9" s="4" customFormat="1" ht="48.75" customHeight="1" x14ac:dyDescent="0.25">
      <c r="A45" s="18">
        <v>13</v>
      </c>
      <c r="B45" s="21" t="s">
        <v>41</v>
      </c>
      <c r="C45" s="21"/>
      <c r="D45" s="14" t="s">
        <v>36</v>
      </c>
      <c r="E45" s="5">
        <v>119.73</v>
      </c>
      <c r="F45" s="24">
        <f>ROUND(AVERAGE(E45,E46,E47),2)</f>
        <v>112.03</v>
      </c>
      <c r="G45" s="27">
        <f>STDEVA(E45,E46,E47)/F45*100</f>
        <v>9.573406598438984</v>
      </c>
      <c r="H45" s="30">
        <v>21</v>
      </c>
      <c r="I45" s="24">
        <f>H45*F45</f>
        <v>2352.63</v>
      </c>
    </row>
    <row r="46" spans="1:9" s="4" customFormat="1" ht="48.75" customHeight="1" x14ac:dyDescent="0.25">
      <c r="A46" s="19"/>
      <c r="B46" s="22"/>
      <c r="C46" s="22"/>
      <c r="D46" s="14" t="s">
        <v>37</v>
      </c>
      <c r="E46" s="5">
        <v>99.78</v>
      </c>
      <c r="F46" s="25"/>
      <c r="G46" s="28"/>
      <c r="H46" s="30"/>
      <c r="I46" s="31"/>
    </row>
    <row r="47" spans="1:9" s="4" customFormat="1" ht="48.75" customHeight="1" x14ac:dyDescent="0.25">
      <c r="A47" s="20"/>
      <c r="B47" s="23"/>
      <c r="C47" s="23"/>
      <c r="D47" s="14" t="s">
        <v>38</v>
      </c>
      <c r="E47" s="5">
        <v>116.58</v>
      </c>
      <c r="F47" s="26"/>
      <c r="G47" s="29"/>
      <c r="H47" s="30"/>
      <c r="I47" s="32"/>
    </row>
    <row r="48" spans="1:9" s="4" customFormat="1" ht="48.75" customHeight="1" x14ac:dyDescent="0.25">
      <c r="A48" s="18">
        <v>14</v>
      </c>
      <c r="B48" s="21" t="s">
        <v>42</v>
      </c>
      <c r="C48" s="21"/>
      <c r="D48" s="14" t="s">
        <v>36</v>
      </c>
      <c r="E48" s="5">
        <v>153.53</v>
      </c>
      <c r="F48" s="24">
        <f>ROUND(AVERAGE(E48,E49,E50),2)</f>
        <v>144.86000000000001</v>
      </c>
      <c r="G48" s="27">
        <f>STDEVA(E48,E49,E50)/F48*100</f>
        <v>8.0764962924178967</v>
      </c>
      <c r="H48" s="30">
        <v>40</v>
      </c>
      <c r="I48" s="24">
        <f>H48*F48</f>
        <v>5794.4000000000005</v>
      </c>
    </row>
    <row r="49" spans="1:9" s="4" customFormat="1" ht="48.75" customHeight="1" x14ac:dyDescent="0.25">
      <c r="A49" s="19"/>
      <c r="B49" s="22"/>
      <c r="C49" s="22"/>
      <c r="D49" s="14" t="s">
        <v>37</v>
      </c>
      <c r="E49" s="5">
        <v>131.55000000000001</v>
      </c>
      <c r="F49" s="25"/>
      <c r="G49" s="28"/>
      <c r="H49" s="30"/>
      <c r="I49" s="31"/>
    </row>
    <row r="50" spans="1:9" s="4" customFormat="1" ht="48.75" customHeight="1" x14ac:dyDescent="0.25">
      <c r="A50" s="20"/>
      <c r="B50" s="23"/>
      <c r="C50" s="23"/>
      <c r="D50" s="14" t="s">
        <v>38</v>
      </c>
      <c r="E50" s="5">
        <v>149.49</v>
      </c>
      <c r="F50" s="26"/>
      <c r="G50" s="29"/>
      <c r="H50" s="30"/>
      <c r="I50" s="32"/>
    </row>
    <row r="51" spans="1:9" s="4" customFormat="1" ht="48.75" customHeight="1" x14ac:dyDescent="0.25">
      <c r="A51" s="18">
        <v>15</v>
      </c>
      <c r="B51" s="21" t="s">
        <v>25</v>
      </c>
      <c r="C51" s="21"/>
      <c r="D51" s="14" t="s">
        <v>36</v>
      </c>
      <c r="E51" s="5">
        <v>141.43</v>
      </c>
      <c r="F51" s="24">
        <f>ROUND(AVERAGE(E51,E52,E53),2)</f>
        <v>132.33000000000001</v>
      </c>
      <c r="G51" s="27">
        <f>STDEVA(E51,E52,E53)/F51*100</f>
        <v>9.575703508597293</v>
      </c>
      <c r="H51" s="30">
        <v>32</v>
      </c>
      <c r="I51" s="24">
        <f>H51*F51</f>
        <v>4234.5600000000004</v>
      </c>
    </row>
    <row r="52" spans="1:9" s="4" customFormat="1" ht="48.75" customHeight="1" x14ac:dyDescent="0.25">
      <c r="A52" s="19"/>
      <c r="B52" s="22"/>
      <c r="C52" s="22"/>
      <c r="D52" s="14" t="s">
        <v>37</v>
      </c>
      <c r="E52" s="5">
        <v>117.86</v>
      </c>
      <c r="F52" s="25"/>
      <c r="G52" s="28"/>
      <c r="H52" s="30"/>
      <c r="I52" s="31"/>
    </row>
    <row r="53" spans="1:9" s="4" customFormat="1" ht="48.75" customHeight="1" x14ac:dyDescent="0.25">
      <c r="A53" s="20"/>
      <c r="B53" s="23"/>
      <c r="C53" s="23"/>
      <c r="D53" s="14" t="s">
        <v>38</v>
      </c>
      <c r="E53" s="5">
        <v>137.71</v>
      </c>
      <c r="F53" s="26"/>
      <c r="G53" s="29"/>
      <c r="H53" s="30"/>
      <c r="I53" s="32"/>
    </row>
    <row r="54" spans="1:9" s="4" customFormat="1" ht="48.75" customHeight="1" x14ac:dyDescent="0.25">
      <c r="A54" s="18">
        <v>16</v>
      </c>
      <c r="B54" s="21" t="s">
        <v>26</v>
      </c>
      <c r="C54" s="21"/>
      <c r="D54" s="14" t="s">
        <v>36</v>
      </c>
      <c r="E54" s="5">
        <v>85.19</v>
      </c>
      <c r="F54" s="24">
        <f>ROUND(AVERAGE(E54,E55,E56),2)</f>
        <v>79.709999999999994</v>
      </c>
      <c r="G54" s="27">
        <f>STDEVA(E54,E55,E56)/F54*100</f>
        <v>9.5776482947270019</v>
      </c>
      <c r="H54" s="30">
        <v>12</v>
      </c>
      <c r="I54" s="24">
        <f>H54*F54</f>
        <v>956.52</v>
      </c>
    </row>
    <row r="55" spans="1:9" s="4" customFormat="1" ht="48.75" customHeight="1" x14ac:dyDescent="0.25">
      <c r="A55" s="19"/>
      <c r="B55" s="22"/>
      <c r="C55" s="22"/>
      <c r="D55" s="14" t="s">
        <v>37</v>
      </c>
      <c r="E55" s="5">
        <v>70.989999999999995</v>
      </c>
      <c r="F55" s="25"/>
      <c r="G55" s="28"/>
      <c r="H55" s="30"/>
      <c r="I55" s="31"/>
    </row>
    <row r="56" spans="1:9" s="4" customFormat="1" ht="48.75" customHeight="1" x14ac:dyDescent="0.25">
      <c r="A56" s="20"/>
      <c r="B56" s="23"/>
      <c r="C56" s="23"/>
      <c r="D56" s="14" t="s">
        <v>38</v>
      </c>
      <c r="E56" s="5">
        <v>82.95</v>
      </c>
      <c r="F56" s="26"/>
      <c r="G56" s="29"/>
      <c r="H56" s="30"/>
      <c r="I56" s="32"/>
    </row>
    <row r="57" spans="1:9" s="4" customFormat="1" ht="48.75" customHeight="1" x14ac:dyDescent="0.25">
      <c r="A57" s="18">
        <v>17</v>
      </c>
      <c r="B57" s="21" t="s">
        <v>27</v>
      </c>
      <c r="C57" s="21"/>
      <c r="D57" s="14" t="s">
        <v>36</v>
      </c>
      <c r="E57" s="5">
        <v>40.24</v>
      </c>
      <c r="F57" s="24">
        <f>ROUND(AVERAGE(E57,E58,E59),2)</f>
        <v>37.89</v>
      </c>
      <c r="G57" s="27">
        <f>STDEVA(E57,E58,E59)/F57*100</f>
        <v>8.4514912329710281</v>
      </c>
      <c r="H57" s="30">
        <v>20</v>
      </c>
      <c r="I57" s="24">
        <f>H57*F57</f>
        <v>757.8</v>
      </c>
    </row>
    <row r="58" spans="1:9" s="4" customFormat="1" ht="48.75" customHeight="1" x14ac:dyDescent="0.25">
      <c r="A58" s="19"/>
      <c r="B58" s="22"/>
      <c r="C58" s="22"/>
      <c r="D58" s="14" t="s">
        <v>37</v>
      </c>
      <c r="E58" s="5">
        <v>34.24</v>
      </c>
      <c r="F58" s="25"/>
      <c r="G58" s="28"/>
      <c r="H58" s="30"/>
      <c r="I58" s="31"/>
    </row>
    <row r="59" spans="1:9" s="4" customFormat="1" ht="48.75" customHeight="1" x14ac:dyDescent="0.25">
      <c r="A59" s="20"/>
      <c r="B59" s="23"/>
      <c r="C59" s="23"/>
      <c r="D59" s="14" t="s">
        <v>38</v>
      </c>
      <c r="E59" s="5">
        <v>39.18</v>
      </c>
      <c r="F59" s="26"/>
      <c r="G59" s="29"/>
      <c r="H59" s="30"/>
      <c r="I59" s="32"/>
    </row>
    <row r="60" spans="1:9" s="4" customFormat="1" ht="48.75" customHeight="1" x14ac:dyDescent="0.25">
      <c r="A60" s="18">
        <v>18</v>
      </c>
      <c r="B60" s="21" t="s">
        <v>43</v>
      </c>
      <c r="C60" s="21"/>
      <c r="D60" s="14" t="s">
        <v>36</v>
      </c>
      <c r="E60" s="5">
        <v>2119.9899999999998</v>
      </c>
      <c r="F60" s="24">
        <f>ROUND(AVERAGE(E60,E61,E62),2)</f>
        <v>2014.61</v>
      </c>
      <c r="G60" s="27">
        <f>STDEVA(E60,E61,E62)/F60*100</f>
        <v>6.8041100058365185</v>
      </c>
      <c r="H60" s="30">
        <v>1</v>
      </c>
      <c r="I60" s="24">
        <f>H60*F60</f>
        <v>2014.61</v>
      </c>
    </row>
    <row r="61" spans="1:9" s="4" customFormat="1" ht="48.75" customHeight="1" x14ac:dyDescent="0.25">
      <c r="A61" s="19"/>
      <c r="B61" s="22"/>
      <c r="C61" s="22"/>
      <c r="D61" s="14" t="s">
        <v>37</v>
      </c>
      <c r="E61" s="5">
        <v>1859.64</v>
      </c>
      <c r="F61" s="25"/>
      <c r="G61" s="28"/>
      <c r="H61" s="30"/>
      <c r="I61" s="31"/>
    </row>
    <row r="62" spans="1:9" s="4" customFormat="1" ht="48.75" customHeight="1" x14ac:dyDescent="0.25">
      <c r="A62" s="20"/>
      <c r="B62" s="23"/>
      <c r="C62" s="23"/>
      <c r="D62" s="14" t="s">
        <v>38</v>
      </c>
      <c r="E62" s="5">
        <v>2064.1999999999998</v>
      </c>
      <c r="F62" s="26"/>
      <c r="G62" s="29"/>
      <c r="H62" s="30"/>
      <c r="I62" s="32"/>
    </row>
    <row r="63" spans="1:9" s="4" customFormat="1" ht="48.75" customHeight="1" x14ac:dyDescent="0.25">
      <c r="A63" s="18">
        <v>19</v>
      </c>
      <c r="B63" s="21" t="s">
        <v>44</v>
      </c>
      <c r="C63" s="21"/>
      <c r="D63" s="14" t="s">
        <v>36</v>
      </c>
      <c r="E63" s="5">
        <v>231.52</v>
      </c>
      <c r="F63" s="24">
        <f>ROUND(AVERAGE(E63,E64,E65),2)</f>
        <v>213.31</v>
      </c>
      <c r="G63" s="27">
        <f>STDEVA(E63,E64,E65)/F63*100</f>
        <v>12.396259046920735</v>
      </c>
      <c r="H63" s="30">
        <v>20</v>
      </c>
      <c r="I63" s="24">
        <f>H63*F63</f>
        <v>4266.2</v>
      </c>
    </row>
    <row r="64" spans="1:9" s="4" customFormat="1" ht="48.75" customHeight="1" x14ac:dyDescent="0.25">
      <c r="A64" s="19"/>
      <c r="B64" s="22"/>
      <c r="C64" s="22"/>
      <c r="D64" s="14" t="s">
        <v>37</v>
      </c>
      <c r="E64" s="5">
        <v>182.98</v>
      </c>
      <c r="F64" s="25"/>
      <c r="G64" s="28"/>
      <c r="H64" s="30"/>
      <c r="I64" s="31"/>
    </row>
    <row r="65" spans="1:9" s="4" customFormat="1" ht="48.75" customHeight="1" x14ac:dyDescent="0.25">
      <c r="A65" s="20"/>
      <c r="B65" s="23"/>
      <c r="C65" s="23"/>
      <c r="D65" s="14" t="s">
        <v>38</v>
      </c>
      <c r="E65" s="5">
        <v>225.43</v>
      </c>
      <c r="F65" s="26"/>
      <c r="G65" s="29"/>
      <c r="H65" s="30"/>
      <c r="I65" s="32"/>
    </row>
    <row r="66" spans="1:9" s="4" customFormat="1" ht="48.75" customHeight="1" x14ac:dyDescent="0.25">
      <c r="A66" s="18">
        <v>20</v>
      </c>
      <c r="B66" s="21" t="s">
        <v>28</v>
      </c>
      <c r="C66" s="21"/>
      <c r="D66" s="14" t="s">
        <v>36</v>
      </c>
      <c r="E66" s="5">
        <v>756.72</v>
      </c>
      <c r="F66" s="24">
        <f>ROUND(AVERAGE(E66,E67,E68),2)</f>
        <v>719.1</v>
      </c>
      <c r="G66" s="27">
        <f>STDEVA(E66,E67,E68)/F66*100</f>
        <v>6.803955539576517</v>
      </c>
      <c r="H66" s="30">
        <v>2</v>
      </c>
      <c r="I66" s="24">
        <f>H66*F66</f>
        <v>1438.2</v>
      </c>
    </row>
    <row r="67" spans="1:9" s="4" customFormat="1" ht="48.75" customHeight="1" x14ac:dyDescent="0.25">
      <c r="A67" s="19"/>
      <c r="B67" s="22"/>
      <c r="C67" s="22"/>
      <c r="D67" s="14" t="s">
        <v>37</v>
      </c>
      <c r="E67" s="5">
        <v>663.79</v>
      </c>
      <c r="F67" s="25"/>
      <c r="G67" s="28"/>
      <c r="H67" s="30"/>
      <c r="I67" s="31"/>
    </row>
    <row r="68" spans="1:9" s="4" customFormat="1" ht="48.75" customHeight="1" x14ac:dyDescent="0.25">
      <c r="A68" s="20"/>
      <c r="B68" s="23"/>
      <c r="C68" s="23"/>
      <c r="D68" s="14" t="s">
        <v>38</v>
      </c>
      <c r="E68" s="5">
        <v>736.8</v>
      </c>
      <c r="F68" s="26"/>
      <c r="G68" s="29"/>
      <c r="H68" s="30"/>
      <c r="I68" s="32"/>
    </row>
    <row r="69" spans="1:9" s="4" customFormat="1" ht="48.75" customHeight="1" x14ac:dyDescent="0.25">
      <c r="A69" s="18">
        <v>21</v>
      </c>
      <c r="B69" s="21" t="s">
        <v>29</v>
      </c>
      <c r="C69" s="21"/>
      <c r="D69" s="14" t="s">
        <v>36</v>
      </c>
      <c r="E69" s="5">
        <v>112.86</v>
      </c>
      <c r="F69" s="24">
        <f>ROUND(AVERAGE(E69,E70,E71),2)</f>
        <v>107.25</v>
      </c>
      <c r="G69" s="27">
        <f>STDEVA(E69,E70,E71)/F69*100</f>
        <v>6.8041059653833793</v>
      </c>
      <c r="H69" s="30">
        <v>10</v>
      </c>
      <c r="I69" s="24">
        <f>H69*F69</f>
        <v>1072.5</v>
      </c>
    </row>
    <row r="70" spans="1:9" s="4" customFormat="1" ht="48.75" customHeight="1" x14ac:dyDescent="0.25">
      <c r="A70" s="19"/>
      <c r="B70" s="22"/>
      <c r="C70" s="22"/>
      <c r="D70" s="14" t="s">
        <v>37</v>
      </c>
      <c r="E70" s="5">
        <v>99</v>
      </c>
      <c r="F70" s="25"/>
      <c r="G70" s="28"/>
      <c r="H70" s="30"/>
      <c r="I70" s="31"/>
    </row>
    <row r="71" spans="1:9" s="4" customFormat="1" ht="48.75" customHeight="1" x14ac:dyDescent="0.25">
      <c r="A71" s="20"/>
      <c r="B71" s="23"/>
      <c r="C71" s="23"/>
      <c r="D71" s="14" t="s">
        <v>38</v>
      </c>
      <c r="E71" s="5">
        <v>109.89</v>
      </c>
      <c r="F71" s="26"/>
      <c r="G71" s="29"/>
      <c r="H71" s="30"/>
      <c r="I71" s="32"/>
    </row>
    <row r="72" spans="1:9" s="4" customFormat="1" ht="48.75" customHeight="1" x14ac:dyDescent="0.25">
      <c r="A72" s="18">
        <v>22</v>
      </c>
      <c r="B72" s="21" t="s">
        <v>30</v>
      </c>
      <c r="C72" s="21"/>
      <c r="D72" s="14" t="s">
        <v>36</v>
      </c>
      <c r="E72" s="5">
        <v>251.94</v>
      </c>
      <c r="F72" s="24">
        <f>ROUND(AVERAGE(E72,E73,E74),2)</f>
        <v>217.32</v>
      </c>
      <c r="G72" s="27">
        <f>STDEVA(E72,E73,E74)/F72*100</f>
        <v>24.999472905796644</v>
      </c>
      <c r="H72" s="30">
        <v>10</v>
      </c>
      <c r="I72" s="24">
        <f>H72*F72</f>
        <v>2173.1999999999998</v>
      </c>
    </row>
    <row r="73" spans="1:9" s="4" customFormat="1" ht="48.75" customHeight="1" x14ac:dyDescent="0.25">
      <c r="A73" s="19"/>
      <c r="B73" s="22"/>
      <c r="C73" s="22"/>
      <c r="D73" s="14" t="s">
        <v>37</v>
      </c>
      <c r="E73" s="5">
        <v>154.69999999999999</v>
      </c>
      <c r="F73" s="25"/>
      <c r="G73" s="28"/>
      <c r="H73" s="30"/>
      <c r="I73" s="31"/>
    </row>
    <row r="74" spans="1:9" s="4" customFormat="1" ht="48.75" customHeight="1" x14ac:dyDescent="0.25">
      <c r="A74" s="20"/>
      <c r="B74" s="23"/>
      <c r="C74" s="23"/>
      <c r="D74" s="14" t="s">
        <v>38</v>
      </c>
      <c r="E74" s="5">
        <v>245.31</v>
      </c>
      <c r="F74" s="26"/>
      <c r="G74" s="29"/>
      <c r="H74" s="30"/>
      <c r="I74" s="32"/>
    </row>
    <row r="75" spans="1:9" s="4" customFormat="1" ht="48.75" customHeight="1" x14ac:dyDescent="0.25">
      <c r="A75" s="18">
        <v>23</v>
      </c>
      <c r="B75" s="21" t="s">
        <v>31</v>
      </c>
      <c r="C75" s="21"/>
      <c r="D75" s="14" t="s">
        <v>36</v>
      </c>
      <c r="E75" s="5">
        <v>666.04</v>
      </c>
      <c r="F75" s="24">
        <f>ROUND(AVERAGE(E75,E76,E77),2)</f>
        <v>632.92999999999995</v>
      </c>
      <c r="G75" s="27">
        <f>STDEVA(E75,E76,E77)/F75*100</f>
        <v>6.8036686009258274</v>
      </c>
      <c r="H75" s="30">
        <v>10</v>
      </c>
      <c r="I75" s="24">
        <f>H75*F75</f>
        <v>6329.2999999999993</v>
      </c>
    </row>
    <row r="76" spans="1:9" s="4" customFormat="1" ht="48.75" customHeight="1" x14ac:dyDescent="0.25">
      <c r="A76" s="19"/>
      <c r="B76" s="22"/>
      <c r="C76" s="22"/>
      <c r="D76" s="14" t="s">
        <v>37</v>
      </c>
      <c r="E76" s="5">
        <v>584.25</v>
      </c>
      <c r="F76" s="25"/>
      <c r="G76" s="28"/>
      <c r="H76" s="30"/>
      <c r="I76" s="31"/>
    </row>
    <row r="77" spans="1:9" s="4" customFormat="1" ht="48.75" customHeight="1" x14ac:dyDescent="0.25">
      <c r="A77" s="20"/>
      <c r="B77" s="23"/>
      <c r="C77" s="23"/>
      <c r="D77" s="14" t="s">
        <v>38</v>
      </c>
      <c r="E77" s="5">
        <v>648.51</v>
      </c>
      <c r="F77" s="26"/>
      <c r="G77" s="29"/>
      <c r="H77" s="30"/>
      <c r="I77" s="32"/>
    </row>
    <row r="78" spans="1:9" s="4" customFormat="1" ht="48.75" customHeight="1" x14ac:dyDescent="0.25">
      <c r="A78" s="18">
        <v>24</v>
      </c>
      <c r="B78" s="21" t="s">
        <v>45</v>
      </c>
      <c r="C78" s="21"/>
      <c r="D78" s="14" t="s">
        <v>36</v>
      </c>
      <c r="E78" s="5">
        <v>2097.14</v>
      </c>
      <c r="F78" s="24">
        <f>ROUND(AVERAGE(E78,E79,E80),2)</f>
        <v>1992.9</v>
      </c>
      <c r="G78" s="27">
        <f>STDEVA(E78,E79,E80)/F78*100</f>
        <v>6.8040651238167023</v>
      </c>
      <c r="H78" s="30">
        <v>1</v>
      </c>
      <c r="I78" s="24">
        <f>H78*F78</f>
        <v>1992.9</v>
      </c>
    </row>
    <row r="79" spans="1:9" s="4" customFormat="1" ht="48.75" customHeight="1" x14ac:dyDescent="0.25">
      <c r="A79" s="19"/>
      <c r="B79" s="22"/>
      <c r="C79" s="22"/>
      <c r="D79" s="14" t="s">
        <v>37</v>
      </c>
      <c r="E79" s="5">
        <v>1839.6</v>
      </c>
      <c r="F79" s="25"/>
      <c r="G79" s="28"/>
      <c r="H79" s="30"/>
      <c r="I79" s="31"/>
    </row>
    <row r="80" spans="1:9" s="4" customFormat="1" ht="48.75" customHeight="1" x14ac:dyDescent="0.25">
      <c r="A80" s="20"/>
      <c r="B80" s="23"/>
      <c r="C80" s="23"/>
      <c r="D80" s="14" t="s">
        <v>38</v>
      </c>
      <c r="E80" s="5">
        <v>2041.96</v>
      </c>
      <c r="F80" s="26"/>
      <c r="G80" s="29"/>
      <c r="H80" s="30"/>
      <c r="I80" s="32"/>
    </row>
    <row r="81" spans="1:9" s="4" customFormat="1" ht="48.75" customHeight="1" x14ac:dyDescent="0.25">
      <c r="A81" s="18">
        <v>25</v>
      </c>
      <c r="B81" s="21" t="s">
        <v>32</v>
      </c>
      <c r="C81" s="21"/>
      <c r="D81" s="14" t="s">
        <v>36</v>
      </c>
      <c r="E81" s="5">
        <v>742.14</v>
      </c>
      <c r="F81" s="24">
        <f>ROUND(AVERAGE(E81,E82,E83),2)</f>
        <v>705.25</v>
      </c>
      <c r="G81" s="27">
        <f>STDEVA(E81,E82,E83)/F81*100</f>
        <v>6.8041059653833784</v>
      </c>
      <c r="H81" s="30">
        <v>1</v>
      </c>
      <c r="I81" s="24">
        <f>H81*F81</f>
        <v>705.25</v>
      </c>
    </row>
    <row r="82" spans="1:9" s="4" customFormat="1" ht="48.75" customHeight="1" x14ac:dyDescent="0.25">
      <c r="A82" s="19"/>
      <c r="B82" s="22"/>
      <c r="C82" s="22"/>
      <c r="D82" s="14" t="s">
        <v>37</v>
      </c>
      <c r="E82" s="5">
        <v>651</v>
      </c>
      <c r="F82" s="25"/>
      <c r="G82" s="28"/>
      <c r="H82" s="30"/>
      <c r="I82" s="31"/>
    </row>
    <row r="83" spans="1:9" s="4" customFormat="1" ht="48.75" customHeight="1" x14ac:dyDescent="0.25">
      <c r="A83" s="20"/>
      <c r="B83" s="23"/>
      <c r="C83" s="23"/>
      <c r="D83" s="14" t="s">
        <v>38</v>
      </c>
      <c r="E83" s="5">
        <v>722.61</v>
      </c>
      <c r="F83" s="26"/>
      <c r="G83" s="29"/>
      <c r="H83" s="30"/>
      <c r="I83" s="32"/>
    </row>
    <row r="84" spans="1:9" s="4" customFormat="1" ht="48.75" customHeight="1" x14ac:dyDescent="0.25">
      <c r="A84" s="18">
        <v>26</v>
      </c>
      <c r="B84" s="21" t="s">
        <v>33</v>
      </c>
      <c r="C84" s="21"/>
      <c r="D84" s="14" t="s">
        <v>36</v>
      </c>
      <c r="E84" s="5">
        <v>4964.5600000000004</v>
      </c>
      <c r="F84" s="24">
        <f>ROUND(AVERAGE(E84,E85,E86),2)</f>
        <v>4717.79</v>
      </c>
      <c r="G84" s="27">
        <f>STDEVA(E84,E85,E86)/F84*100</f>
        <v>6.8040873554250689</v>
      </c>
      <c r="H84" s="30">
        <v>1</v>
      </c>
      <c r="I84" s="24">
        <f>H84*F84</f>
        <v>4717.79</v>
      </c>
    </row>
    <row r="85" spans="1:9" s="4" customFormat="1" ht="48.75" customHeight="1" x14ac:dyDescent="0.25">
      <c r="A85" s="19"/>
      <c r="B85" s="22"/>
      <c r="C85" s="22"/>
      <c r="D85" s="14" t="s">
        <v>37</v>
      </c>
      <c r="E85" s="5">
        <v>4354.88</v>
      </c>
      <c r="F85" s="25"/>
      <c r="G85" s="28"/>
      <c r="H85" s="30"/>
      <c r="I85" s="31"/>
    </row>
    <row r="86" spans="1:9" s="4" customFormat="1" ht="48.75" customHeight="1" x14ac:dyDescent="0.25">
      <c r="A86" s="20"/>
      <c r="B86" s="23"/>
      <c r="C86" s="23"/>
      <c r="D86" s="14" t="s">
        <v>38</v>
      </c>
      <c r="E86" s="5">
        <v>4833.92</v>
      </c>
      <c r="F86" s="26"/>
      <c r="G86" s="29"/>
      <c r="H86" s="30"/>
      <c r="I86" s="32"/>
    </row>
    <row r="87" spans="1:9" s="4" customFormat="1" ht="48.75" customHeight="1" x14ac:dyDescent="0.25">
      <c r="A87" s="18">
        <v>27</v>
      </c>
      <c r="B87" s="21" t="s">
        <v>46</v>
      </c>
      <c r="C87" s="21"/>
      <c r="D87" s="14" t="s">
        <v>36</v>
      </c>
      <c r="E87" s="5">
        <v>232.77</v>
      </c>
      <c r="F87" s="24">
        <f>ROUND(AVERAGE(E87,E88,E89),2)</f>
        <v>217.8</v>
      </c>
      <c r="G87" s="27">
        <f>STDEVA(E87,E88,E89)/F87*100</f>
        <v>9.5750438793528776</v>
      </c>
      <c r="H87" s="30">
        <v>40</v>
      </c>
      <c r="I87" s="24">
        <f>H87*F87</f>
        <v>8712</v>
      </c>
    </row>
    <row r="88" spans="1:9" s="4" customFormat="1" ht="48.75" customHeight="1" x14ac:dyDescent="0.25">
      <c r="A88" s="19"/>
      <c r="B88" s="22"/>
      <c r="C88" s="22"/>
      <c r="D88" s="14" t="s">
        <v>37</v>
      </c>
      <c r="E88" s="5">
        <v>193.98</v>
      </c>
      <c r="F88" s="25"/>
      <c r="G88" s="28"/>
      <c r="H88" s="30"/>
      <c r="I88" s="31"/>
    </row>
    <row r="89" spans="1:9" s="4" customFormat="1" ht="48.75" customHeight="1" x14ac:dyDescent="0.25">
      <c r="A89" s="20"/>
      <c r="B89" s="23"/>
      <c r="C89" s="23"/>
      <c r="D89" s="14" t="s">
        <v>38</v>
      </c>
      <c r="E89" s="5">
        <v>226.65</v>
      </c>
      <c r="F89" s="26"/>
      <c r="G89" s="29"/>
      <c r="H89" s="30"/>
      <c r="I89" s="32"/>
    </row>
    <row r="90" spans="1:9" s="4" customFormat="1" ht="48.75" customHeight="1" x14ac:dyDescent="0.25">
      <c r="A90" s="18">
        <v>28</v>
      </c>
      <c r="B90" s="21" t="s">
        <v>34</v>
      </c>
      <c r="C90" s="21"/>
      <c r="D90" s="14" t="s">
        <v>36</v>
      </c>
      <c r="E90" s="5">
        <v>134.46</v>
      </c>
      <c r="F90" s="24">
        <f>ROUND(AVERAGE(E90,E91,E92),2)</f>
        <v>123.85</v>
      </c>
      <c r="G90" s="27">
        <f>STDEVA(E90,E91,E92)/F90*100</f>
        <v>12.449763044271927</v>
      </c>
      <c r="H90" s="30">
        <v>24</v>
      </c>
      <c r="I90" s="24">
        <f>H90*F90</f>
        <v>2972.3999999999996</v>
      </c>
    </row>
    <row r="91" spans="1:9" s="4" customFormat="1" ht="48.75" customHeight="1" x14ac:dyDescent="0.25">
      <c r="A91" s="19"/>
      <c r="B91" s="22"/>
      <c r="C91" s="22"/>
      <c r="D91" s="14" t="s">
        <v>37</v>
      </c>
      <c r="E91" s="5">
        <v>106.16</v>
      </c>
      <c r="F91" s="25"/>
      <c r="G91" s="28"/>
      <c r="H91" s="30"/>
      <c r="I91" s="31"/>
    </row>
    <row r="92" spans="1:9" s="4" customFormat="1" ht="48.75" customHeight="1" x14ac:dyDescent="0.25">
      <c r="A92" s="20"/>
      <c r="B92" s="23"/>
      <c r="C92" s="23"/>
      <c r="D92" s="14" t="s">
        <v>38</v>
      </c>
      <c r="E92" s="5">
        <v>130.91999999999999</v>
      </c>
      <c r="F92" s="26"/>
      <c r="G92" s="29"/>
      <c r="H92" s="30"/>
      <c r="I92" s="32"/>
    </row>
    <row r="93" spans="1:9" s="4" customFormat="1" ht="43.5" customHeight="1" x14ac:dyDescent="0.25">
      <c r="A93" s="18">
        <v>29</v>
      </c>
      <c r="B93" s="21" t="s">
        <v>35</v>
      </c>
      <c r="C93" s="21"/>
      <c r="D93" s="14" t="s">
        <v>36</v>
      </c>
      <c r="E93" s="5">
        <v>444.6</v>
      </c>
      <c r="F93" s="24">
        <f>ROUND(AVERAGE(E93,E94,E95),2)</f>
        <v>422.5</v>
      </c>
      <c r="G93" s="27">
        <f>STDEVA(E93,E94,E95)/F93*100</f>
        <v>6.8041059653833793</v>
      </c>
      <c r="H93" s="30">
        <v>5</v>
      </c>
      <c r="I93" s="24">
        <f>H93*F93</f>
        <v>2112.5</v>
      </c>
    </row>
    <row r="94" spans="1:9" s="4" customFormat="1" ht="30.75" customHeight="1" x14ac:dyDescent="0.25">
      <c r="A94" s="19"/>
      <c r="B94" s="22"/>
      <c r="C94" s="22"/>
      <c r="D94" s="14" t="s">
        <v>37</v>
      </c>
      <c r="E94" s="5">
        <v>390</v>
      </c>
      <c r="F94" s="25"/>
      <c r="G94" s="28"/>
      <c r="H94" s="30"/>
      <c r="I94" s="31"/>
    </row>
    <row r="95" spans="1:9" s="4" customFormat="1" ht="38.25" customHeight="1" x14ac:dyDescent="0.25">
      <c r="A95" s="20"/>
      <c r="B95" s="23"/>
      <c r="C95" s="23"/>
      <c r="D95" s="14" t="s">
        <v>38</v>
      </c>
      <c r="E95" s="5">
        <v>432.9</v>
      </c>
      <c r="F95" s="26"/>
      <c r="G95" s="29"/>
      <c r="H95" s="30"/>
      <c r="I95" s="32"/>
    </row>
    <row r="96" spans="1:9" ht="22.5" x14ac:dyDescent="0.25">
      <c r="G96" s="16" t="s">
        <v>10</v>
      </c>
      <c r="H96" s="17"/>
      <c r="I96" s="15">
        <f>SUM(I9:I95)</f>
        <v>90531.699999999968</v>
      </c>
    </row>
  </sheetData>
  <sheetProtection formatColumns="0" formatRows="0" selectLockedCells="1"/>
  <autoFilter ref="A8:I8"/>
  <mergeCells count="213">
    <mergeCell ref="H30:H32"/>
    <mergeCell ref="I30:I32"/>
    <mergeCell ref="A33:A35"/>
    <mergeCell ref="B33:B35"/>
    <mergeCell ref="C33:C35"/>
    <mergeCell ref="F33:F35"/>
    <mergeCell ref="G33:G35"/>
    <mergeCell ref="H33:H35"/>
    <mergeCell ref="I33:I35"/>
    <mergeCell ref="A30:A32"/>
    <mergeCell ref="B30:B32"/>
    <mergeCell ref="C30:C32"/>
    <mergeCell ref="F30:F32"/>
    <mergeCell ref="G30:G32"/>
    <mergeCell ref="H18:H20"/>
    <mergeCell ref="I18:I20"/>
    <mergeCell ref="A27:A29"/>
    <mergeCell ref="B27:B29"/>
    <mergeCell ref="C27:C29"/>
    <mergeCell ref="F27:F29"/>
    <mergeCell ref="G27:G29"/>
    <mergeCell ref="H27:H29"/>
    <mergeCell ref="I27:I29"/>
    <mergeCell ref="A18:A20"/>
    <mergeCell ref="B18:B20"/>
    <mergeCell ref="C18:C20"/>
    <mergeCell ref="F18:F20"/>
    <mergeCell ref="G18:G20"/>
    <mergeCell ref="A12:A14"/>
    <mergeCell ref="B12:B14"/>
    <mergeCell ref="C12:C14"/>
    <mergeCell ref="F12:F14"/>
    <mergeCell ref="G12:G14"/>
    <mergeCell ref="H12:H14"/>
    <mergeCell ref="I12:I14"/>
    <mergeCell ref="A15:A17"/>
    <mergeCell ref="B15:B17"/>
    <mergeCell ref="C15:C17"/>
    <mergeCell ref="F15:F17"/>
    <mergeCell ref="G15:G17"/>
    <mergeCell ref="H15:H17"/>
    <mergeCell ref="I15:I17"/>
    <mergeCell ref="A1:I1"/>
    <mergeCell ref="F6:F7"/>
    <mergeCell ref="G6:G7"/>
    <mergeCell ref="H9:H11"/>
    <mergeCell ref="H6:H7"/>
    <mergeCell ref="I6:I7"/>
    <mergeCell ref="I9:I11"/>
    <mergeCell ref="B9:B11"/>
    <mergeCell ref="F9:F11"/>
    <mergeCell ref="G9:G11"/>
    <mergeCell ref="A2:I2"/>
    <mergeCell ref="A3:I3"/>
    <mergeCell ref="A9:A11"/>
    <mergeCell ref="A6:A7"/>
    <mergeCell ref="B6:E6"/>
    <mergeCell ref="C9:C11"/>
    <mergeCell ref="B42:B44"/>
    <mergeCell ref="C42:C44"/>
    <mergeCell ref="F42:F44"/>
    <mergeCell ref="G42:G44"/>
    <mergeCell ref="H36:H38"/>
    <mergeCell ref="I36:I38"/>
    <mergeCell ref="A39:A41"/>
    <mergeCell ref="B39:B41"/>
    <mergeCell ref="C39:C41"/>
    <mergeCell ref="F39:F41"/>
    <mergeCell ref="G39:G41"/>
    <mergeCell ref="H39:H41"/>
    <mergeCell ref="I39:I41"/>
    <mergeCell ref="A36:A38"/>
    <mergeCell ref="B36:B38"/>
    <mergeCell ref="C36:C38"/>
    <mergeCell ref="F36:F38"/>
    <mergeCell ref="G36:G38"/>
    <mergeCell ref="H48:H50"/>
    <mergeCell ref="I48:I50"/>
    <mergeCell ref="A21:A23"/>
    <mergeCell ref="B21:B23"/>
    <mergeCell ref="C21:C23"/>
    <mergeCell ref="F21:F23"/>
    <mergeCell ref="G21:G23"/>
    <mergeCell ref="H21:H23"/>
    <mergeCell ref="I21:I23"/>
    <mergeCell ref="A48:A50"/>
    <mergeCell ref="B48:B50"/>
    <mergeCell ref="C48:C50"/>
    <mergeCell ref="F48:F50"/>
    <mergeCell ref="G48:G50"/>
    <mergeCell ref="H42:H44"/>
    <mergeCell ref="I42:I44"/>
    <mergeCell ref="A45:A47"/>
    <mergeCell ref="B45:B47"/>
    <mergeCell ref="C45:C47"/>
    <mergeCell ref="F45:F47"/>
    <mergeCell ref="G45:G47"/>
    <mergeCell ref="H45:H47"/>
    <mergeCell ref="I45:I47"/>
    <mergeCell ref="A42:A44"/>
    <mergeCell ref="A51:A53"/>
    <mergeCell ref="B51:B53"/>
    <mergeCell ref="C51:C53"/>
    <mergeCell ref="F51:F53"/>
    <mergeCell ref="G51:G53"/>
    <mergeCell ref="H51:H53"/>
    <mergeCell ref="I51:I53"/>
    <mergeCell ref="A54:A56"/>
    <mergeCell ref="B54:B56"/>
    <mergeCell ref="C54:C56"/>
    <mergeCell ref="F54:F56"/>
    <mergeCell ref="G54:G56"/>
    <mergeCell ref="H54:H56"/>
    <mergeCell ref="I54:I56"/>
    <mergeCell ref="A57:A59"/>
    <mergeCell ref="B57:B59"/>
    <mergeCell ref="C57:C59"/>
    <mergeCell ref="F57:F59"/>
    <mergeCell ref="G57:G59"/>
    <mergeCell ref="H57:H59"/>
    <mergeCell ref="I57:I59"/>
    <mergeCell ref="A60:A62"/>
    <mergeCell ref="B60:B62"/>
    <mergeCell ref="C60:C62"/>
    <mergeCell ref="F60:F62"/>
    <mergeCell ref="G60:G62"/>
    <mergeCell ref="H60:H62"/>
    <mergeCell ref="I60:I62"/>
    <mergeCell ref="F72:F74"/>
    <mergeCell ref="G72:G74"/>
    <mergeCell ref="H72:H74"/>
    <mergeCell ref="I72:I74"/>
    <mergeCell ref="A63:A65"/>
    <mergeCell ref="B63:B65"/>
    <mergeCell ref="C63:C65"/>
    <mergeCell ref="F63:F65"/>
    <mergeCell ref="G63:G65"/>
    <mergeCell ref="H63:H65"/>
    <mergeCell ref="I63:I65"/>
    <mergeCell ref="A66:A68"/>
    <mergeCell ref="B66:B68"/>
    <mergeCell ref="C66:C68"/>
    <mergeCell ref="F66:F68"/>
    <mergeCell ref="G66:G68"/>
    <mergeCell ref="H66:H68"/>
    <mergeCell ref="I66:I68"/>
    <mergeCell ref="A24:A26"/>
    <mergeCell ref="B24:B26"/>
    <mergeCell ref="C24:C26"/>
    <mergeCell ref="F24:F26"/>
    <mergeCell ref="G24:G26"/>
    <mergeCell ref="H24:H26"/>
    <mergeCell ref="I24:I26"/>
    <mergeCell ref="A75:A77"/>
    <mergeCell ref="B75:B77"/>
    <mergeCell ref="C75:C77"/>
    <mergeCell ref="F75:F77"/>
    <mergeCell ref="G75:G77"/>
    <mergeCell ref="H75:H77"/>
    <mergeCell ref="I75:I77"/>
    <mergeCell ref="A69:A71"/>
    <mergeCell ref="B69:B71"/>
    <mergeCell ref="C69:C71"/>
    <mergeCell ref="F69:F71"/>
    <mergeCell ref="G69:G71"/>
    <mergeCell ref="H69:H71"/>
    <mergeCell ref="I69:I71"/>
    <mergeCell ref="A72:A74"/>
    <mergeCell ref="B72:B74"/>
    <mergeCell ref="C72:C74"/>
    <mergeCell ref="A78:A80"/>
    <mergeCell ref="B78:B80"/>
    <mergeCell ref="C78:C80"/>
    <mergeCell ref="F78:F80"/>
    <mergeCell ref="G78:G80"/>
    <mergeCell ref="H78:H80"/>
    <mergeCell ref="I78:I80"/>
    <mergeCell ref="A81:A83"/>
    <mergeCell ref="B81:B83"/>
    <mergeCell ref="C81:C83"/>
    <mergeCell ref="F81:F83"/>
    <mergeCell ref="G81:G83"/>
    <mergeCell ref="H81:H83"/>
    <mergeCell ref="I81:I83"/>
    <mergeCell ref="A84:A86"/>
    <mergeCell ref="B84:B86"/>
    <mergeCell ref="C84:C86"/>
    <mergeCell ref="F84:F86"/>
    <mergeCell ref="G84:G86"/>
    <mergeCell ref="H84:H86"/>
    <mergeCell ref="I84:I86"/>
    <mergeCell ref="A87:A89"/>
    <mergeCell ref="B87:B89"/>
    <mergeCell ref="C87:C89"/>
    <mergeCell ref="F87:F89"/>
    <mergeCell ref="G87:G89"/>
    <mergeCell ref="H87:H89"/>
    <mergeCell ref="I87:I89"/>
    <mergeCell ref="G96:H96"/>
    <mergeCell ref="A90:A92"/>
    <mergeCell ref="B90:B92"/>
    <mergeCell ref="C90:C92"/>
    <mergeCell ref="F90:F92"/>
    <mergeCell ref="G90:G92"/>
    <mergeCell ref="H90:H92"/>
    <mergeCell ref="I90:I92"/>
    <mergeCell ref="A93:A95"/>
    <mergeCell ref="B93:B95"/>
    <mergeCell ref="C93:C95"/>
    <mergeCell ref="F93:F95"/>
    <mergeCell ref="G93:G95"/>
    <mergeCell ref="H93:H95"/>
    <mergeCell ref="I93:I95"/>
  </mergeCells>
  <pageMargins left="0.7" right="0.7" top="0.75" bottom="0.75" header="0.3" footer="0.3"/>
  <pageSetup paperSize="9" scale="44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Анастасия Ю. Грибанова</cp:lastModifiedBy>
  <cp:lastPrinted>2021-08-18T13:41:32Z</cp:lastPrinted>
  <dcterms:created xsi:type="dcterms:W3CDTF">2016-09-14T10:28:54Z</dcterms:created>
  <dcterms:modified xsi:type="dcterms:W3CDTF">2021-08-18T13:41:37Z</dcterms:modified>
</cp:coreProperties>
</file>