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\Desktop\Контракты 2020\Книги 2020г\2021 сент\"/>
    </mc:Choice>
  </mc:AlternateContent>
  <xr:revisionPtr revIDLastSave="0" documentId="13_ncr:1_{7FA7B66E-5191-4232-AAD0-FECFB7933A87}" xr6:coauthVersionLast="36" xr6:coauthVersionMax="36" xr10:uidLastSave="{00000000-0000-0000-0000-000000000000}"/>
  <bookViews>
    <workbookView xWindow="0" yWindow="0" windowWidth="15360" windowHeight="7695" tabRatio="754" xr2:uid="{00000000-000D-0000-FFFF-FFFF00000000}"/>
  </bookViews>
  <sheets>
    <sheet name="Обоснование НЦМК" sheetId="2" r:id="rId1"/>
    <sheet name="ПРАЙС" sheetId="6" state="hidden" r:id="rId2"/>
    <sheet name="Запрос Поставщику свод" sheetId="4" state="hidden" r:id="rId3"/>
  </sheets>
  <definedNames>
    <definedName name="_ftn2" localSheetId="0">'Обоснование НЦМК'!#REF!</definedName>
    <definedName name="_xlnm.Print_Area" localSheetId="2">'Запрос Поставщику свод'!$A$1:$N$13</definedName>
    <definedName name="_xlnm.Print_Area" localSheetId="1">ПРАЙС!$A$1:$T$35</definedName>
  </definedNames>
  <calcPr calcId="191029"/>
</workbook>
</file>

<file path=xl/calcChain.xml><?xml version="1.0" encoding="utf-8"?>
<calcChain xmlns="http://schemas.openxmlformats.org/spreadsheetml/2006/main">
  <c r="T27" i="6" l="1"/>
  <c r="R27" i="6"/>
  <c r="S27" i="6" s="1"/>
  <c r="T26" i="6"/>
  <c r="R26" i="6"/>
  <c r="S26" i="6" s="1"/>
  <c r="R13" i="6" l="1"/>
  <c r="S13" i="6" s="1"/>
  <c r="T13" i="6"/>
  <c r="R14" i="6"/>
  <c r="S14" i="6" s="1"/>
  <c r="T14" i="6"/>
  <c r="R15" i="6"/>
  <c r="S15" i="6" s="1"/>
  <c r="T15" i="6"/>
  <c r="R16" i="6"/>
  <c r="S16" i="6" s="1"/>
  <c r="T16" i="6"/>
  <c r="R17" i="6"/>
  <c r="S17" i="6" s="1"/>
  <c r="T17" i="6"/>
  <c r="R18" i="6"/>
  <c r="S18" i="6" s="1"/>
  <c r="T18" i="6"/>
  <c r="R19" i="6"/>
  <c r="S19" i="6" s="1"/>
  <c r="T19" i="6"/>
  <c r="R20" i="6"/>
  <c r="S20" i="6" s="1"/>
  <c r="T20" i="6"/>
  <c r="R21" i="6"/>
  <c r="S21" i="6" s="1"/>
  <c r="T21" i="6"/>
  <c r="R22" i="6"/>
  <c r="S22" i="6" s="1"/>
  <c r="T22" i="6"/>
  <c r="R23" i="6"/>
  <c r="S23" i="6" s="1"/>
  <c r="T23" i="6"/>
  <c r="R24" i="6"/>
  <c r="S24" i="6" s="1"/>
  <c r="T24" i="6"/>
  <c r="R25" i="6"/>
  <c r="S25" i="6" s="1"/>
  <c r="T25" i="6"/>
  <c r="T12" i="6"/>
  <c r="R12" i="6"/>
  <c r="S12" i="6" s="1"/>
</calcChain>
</file>

<file path=xl/sharedStrings.xml><?xml version="1.0" encoding="utf-8"?>
<sst xmlns="http://schemas.openxmlformats.org/spreadsheetml/2006/main" count="279" uniqueCount="73">
  <si>
    <t>№ п/п</t>
  </si>
  <si>
    <t>Информация от поставщиков (подрядчиков, исполнителей) о предлагаемых идентичных (однородных) товарах (работах, услугах)</t>
  </si>
  <si>
    <t>Совокупность значений, используемых в расчете</t>
  </si>
  <si>
    <t>Средняя цена за единицу товара (работы, услуги), руб.</t>
  </si>
  <si>
    <t>№2 </t>
  </si>
  <si>
    <t xml:space="preserve">№3 </t>
  </si>
  <si>
    <t>коэффициент вариации, %</t>
  </si>
  <si>
    <t>однородность и изменчивость выборки</t>
  </si>
  <si>
    <t>наименование товара (работы, услуги)</t>
  </si>
  <si>
    <t>цена за единицу, руб.</t>
  </si>
  <si>
    <t>-</t>
  </si>
  <si>
    <t>Исполнитель:</t>
  </si>
  <si>
    <t>(должность)</t>
  </si>
  <si>
    <t>(подпись)</t>
  </si>
  <si>
    <t>(расшифровка подписи)</t>
  </si>
  <si>
    <t>М.П.</t>
  </si>
  <si>
    <t>Занин Д,С.</t>
  </si>
  <si>
    <t>Рязанцев А.Л.</t>
  </si>
  <si>
    <t>№1</t>
  </si>
  <si>
    <t>Основные характеристики объекта закупки</t>
  </si>
  <si>
    <t>Используемый метод определения НМЦК с обоснованием</t>
  </si>
  <si>
    <t>НМЦК, руб.</t>
  </si>
  <si>
    <t>Расчет НМЦК</t>
  </si>
  <si>
    <t>Дата подготовки обоснования НМЦК</t>
  </si>
  <si>
    <t>Обоснование НМЦК</t>
  </si>
  <si>
    <t>Наименование общедоступного источника информации</t>
  </si>
  <si>
    <t>Применение поправочных коэффициентов (индексов)</t>
  </si>
  <si>
    <t>условие закупки, которое определяет применение коэффициента (индекса)</t>
  </si>
  <si>
    <t>значение коэффициента (индекса)</t>
  </si>
  <si>
    <t>обоснование применения коэффициента (индекса)</t>
  </si>
  <si>
    <t>Определение ценовой информации, полученной от поставщиков (подрядчиков, исполнителей)</t>
  </si>
  <si>
    <t>№5</t>
  </si>
  <si>
    <t xml:space="preserve">№4  </t>
  </si>
  <si>
    <t>1*</t>
  </si>
  <si>
    <t>лист 1</t>
  </si>
  <si>
    <t>лист 3</t>
  </si>
  <si>
    <t>не поступало</t>
  </si>
  <si>
    <t>Приложение №2</t>
  </si>
  <si>
    <t>Приложение  №2</t>
  </si>
  <si>
    <t>1* - в целях экономии бюджетных средств приминение каких либо поправочных коэффициентов не целесообразно</t>
  </si>
  <si>
    <t xml:space="preserve">заместитель начальника отдела по работе с обращениями граждан и документооборота </t>
  </si>
  <si>
    <t>Определение ценовой информации, полученной из общедоступных источников</t>
  </si>
  <si>
    <t>Восстановление печатающего ресурса картриджа cf280x</t>
  </si>
  <si>
    <t>Восстановление печатающего ресурса картриджа ce505x</t>
  </si>
  <si>
    <t>Восстановление печатающего ресурса картриджа Q7553X</t>
  </si>
  <si>
    <t>Восстановление печатающего ресурса картриджа cf280a</t>
  </si>
  <si>
    <t>Восстановление печатающего ресурса картриджа ce505a</t>
  </si>
  <si>
    <t>Восстановление печатающего ресурса картриджа Q7553a</t>
  </si>
  <si>
    <t>Восстановление печатающего ресурса картриджа CC530A</t>
  </si>
  <si>
    <t>Восстановление печатающего ресурса картриджа CC531A</t>
  </si>
  <si>
    <t>Восстановление печатающего ресурса картриджа CC532A</t>
  </si>
  <si>
    <t>Восстановление печатающего ресурса картриджа CC533A</t>
  </si>
  <si>
    <t>Восстановление печатающего ресурса картриджа CB436A</t>
  </si>
  <si>
    <t>Восстановление печатающего ресурса картриджа Q2612A</t>
  </si>
  <si>
    <t>Восстановление печатающего ресурса картриджа TK-1140</t>
  </si>
  <si>
    <t>Восстановление печатающего ресурса картриджа СЕ285A</t>
  </si>
  <si>
    <t>347 от 27.04.2017</t>
  </si>
  <si>
    <t>373 от 27.04.2017</t>
  </si>
  <si>
    <t>348 от 27.04.2017</t>
  </si>
  <si>
    <t xml:space="preserve">контрактный управляющий  </t>
  </si>
  <si>
    <t>Восстановление печатающего ресурса картриджа СЕ278A</t>
  </si>
  <si>
    <t>Восстановление печатающего ресурса картриджа СС226Х</t>
  </si>
  <si>
    <t>Приложение  №2,3</t>
  </si>
  <si>
    <t>В соответствии с Приложением №3</t>
  </si>
  <si>
    <t>В соответствии п.1 и 6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для определения и обоснования НМЦК было принято решение об использовании метода сопоставимых рыночных цен (анализа рынка).</t>
  </si>
  <si>
    <t>Предмет  контракта (договора)</t>
  </si>
  <si>
    <t xml:space="preserve">вх. № 2304/09 от 23.09.2019 года  </t>
  </si>
  <si>
    <t>вх. № 2305/09  от 23.09.2019 года</t>
  </si>
  <si>
    <t>вх. 2306/09  от 23.09.2019 года</t>
  </si>
  <si>
    <t>поставка учебников</t>
  </si>
  <si>
    <t xml:space="preserve">Согласно приложений 2.1, 2.2, </t>
  </si>
  <si>
    <t>14.09.2021г</t>
  </si>
  <si>
    <t>54087,68руб(пятьдесят четыре тысячи восемьдесят семь рублей 68 копеек)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</si>
</sst>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0000"/>
  </numFmts>
  <fonts count="1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u/>
      <sz val="10"/>
      <color theme="10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sz val="16"/>
      <color theme="1"/>
      <name val="Calibri"/>
      <family val="2"/>
      <charset val="204"/>
      <scheme val="minor"/>
    </font>
    <font>
      <u/>
      <sz val="10"/>
      <color theme="1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0" fontId="1" fillId="0" borderId="3" xfId="0" applyFont="1" applyBorder="1" applyAlignment="1">
      <alignment vertical="top" wrapText="1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165" fontId="0" fillId="0" borderId="0" xfId="0" applyNumberFormat="1"/>
    <xf numFmtId="0" fontId="10" fillId="0" borderId="0" xfId="0" applyFont="1" applyAlignment="1">
      <alignment horizontal="right" vertical="center"/>
    </xf>
    <xf numFmtId="0" fontId="1" fillId="0" borderId="3" xfId="0" applyFont="1" applyBorder="1" applyAlignment="1">
      <alignment horizontal="center" vertical="top" wrapText="1"/>
    </xf>
    <xf numFmtId="2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2" fontId="9" fillId="0" borderId="0" xfId="0" applyNumberFormat="1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2" fontId="9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2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2" fontId="12" fillId="0" borderId="3" xfId="0" applyNumberFormat="1" applyFont="1" applyBorder="1" applyAlignment="1">
      <alignment horizontal="center" vertical="center" wrapText="1"/>
    </xf>
    <xf numFmtId="2" fontId="12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2" fontId="12" fillId="0" borderId="10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" fillId="0" borderId="0" xfId="0" applyFont="1" applyAlignment="1">
      <alignment vertical="top" wrapText="1"/>
    </xf>
    <xf numFmtId="0" fontId="13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vertical="top" wrapText="1"/>
    </xf>
    <xf numFmtId="0" fontId="10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1" fillId="0" borderId="3" xfId="0" applyFont="1" applyFill="1" applyBorder="1" applyAlignment="1">
      <alignment horizontal="left" vertical="top" wrapText="1"/>
    </xf>
    <xf numFmtId="2" fontId="1" fillId="0" borderId="3" xfId="0" applyNumberFormat="1" applyFont="1" applyFill="1" applyBorder="1" applyAlignment="1">
      <alignment horizontal="left" vertical="top" wrapText="1"/>
    </xf>
    <xf numFmtId="14" fontId="1" fillId="0" borderId="3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2" fillId="0" borderId="9" xfId="0" applyFont="1" applyBorder="1" applyAlignment="1">
      <alignment horizontal="left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1" fillId="0" borderId="6" xfId="1" applyFont="1" applyBorder="1" applyAlignment="1" applyProtection="1">
      <alignment horizontal="center" vertical="center" wrapText="1"/>
    </xf>
    <xf numFmtId="0" fontId="11" fillId="0" borderId="8" xfId="1" applyFont="1" applyBorder="1" applyAlignment="1" applyProtection="1">
      <alignment horizontal="center" vertical="center" wrapText="1"/>
    </xf>
    <xf numFmtId="0" fontId="11" fillId="0" borderId="7" xfId="1" applyFont="1" applyBorder="1" applyAlignment="1" applyProtection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center" wrapText="1"/>
    </xf>
    <xf numFmtId="0" fontId="8" fillId="0" borderId="3" xfId="1" applyFont="1" applyBorder="1" applyAlignment="1" applyProtection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8"/>
  <sheetViews>
    <sheetView tabSelected="1" workbookViewId="0">
      <selection activeCell="C9" sqref="C9:N9"/>
    </sheetView>
  </sheetViews>
  <sheetFormatPr defaultRowHeight="15" x14ac:dyDescent="0.25"/>
  <cols>
    <col min="2" max="2" width="46.42578125" customWidth="1"/>
    <col min="3" max="3" width="48.140625" customWidth="1"/>
    <col min="4" max="9" width="9.140625" customWidth="1"/>
    <col min="10" max="10" width="0.85546875" customWidth="1"/>
    <col min="11" max="11" width="7" hidden="1" customWidth="1"/>
    <col min="12" max="13" width="9.140625" hidden="1" customWidth="1"/>
    <col min="14" max="14" width="6.5703125" hidden="1" customWidth="1"/>
  </cols>
  <sheetData>
    <row r="1" spans="1:14" ht="22.5" customHeight="1" x14ac:dyDescent="0.25">
      <c r="B1" s="35" t="s">
        <v>37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ht="26.25" customHeight="1" x14ac:dyDescent="0.25">
      <c r="B2" s="35" t="s">
        <v>34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x14ac:dyDescent="0.25"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</row>
    <row r="4" spans="1:14" ht="15" customHeight="1" x14ac:dyDescent="0.25">
      <c r="B4" s="37" t="s">
        <v>24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</row>
    <row r="5" spans="1:14" ht="18" customHeight="1" x14ac:dyDescent="0.25"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</row>
    <row r="6" spans="1:14" ht="21" customHeight="1" x14ac:dyDescent="0.25">
      <c r="A6" s="32"/>
      <c r="B6" s="1" t="s">
        <v>65</v>
      </c>
      <c r="C6" s="38" t="s">
        <v>69</v>
      </c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</row>
    <row r="7" spans="1:14" ht="24.6" customHeight="1" x14ac:dyDescent="0.25">
      <c r="A7" s="32"/>
      <c r="B7" s="1" t="s">
        <v>19</v>
      </c>
      <c r="C7" s="38" t="s">
        <v>63</v>
      </c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</row>
    <row r="8" spans="1:14" ht="68.25" customHeight="1" x14ac:dyDescent="0.25">
      <c r="A8" s="32"/>
      <c r="B8" s="1" t="s">
        <v>20</v>
      </c>
      <c r="C8" s="38" t="s">
        <v>64</v>
      </c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</row>
    <row r="9" spans="1:14" ht="21" customHeight="1" x14ac:dyDescent="0.25">
      <c r="A9" s="32"/>
      <c r="B9" s="1" t="s">
        <v>21</v>
      </c>
      <c r="C9" s="39" t="s">
        <v>72</v>
      </c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</row>
    <row r="10" spans="1:14" ht="21" customHeight="1" x14ac:dyDescent="0.25">
      <c r="A10" s="32"/>
      <c r="B10" s="1" t="s">
        <v>22</v>
      </c>
      <c r="C10" s="38" t="s">
        <v>70</v>
      </c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</row>
    <row r="11" spans="1:14" ht="21" customHeight="1" x14ac:dyDescent="0.25">
      <c r="A11" s="32"/>
      <c r="B11" s="1" t="s">
        <v>23</v>
      </c>
      <c r="C11" s="40" t="s">
        <v>71</v>
      </c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</row>
    <row r="12" spans="1:14" ht="15.75" x14ac:dyDescent="0.25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</row>
    <row r="13" spans="1:14" ht="15.75" x14ac:dyDescent="0.25">
      <c r="A13" s="32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</row>
    <row r="14" spans="1:14" ht="15.75" customHeight="1" x14ac:dyDescent="0.25"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</row>
    <row r="15" spans="1:14" ht="15.75" customHeight="1" x14ac:dyDescent="0.25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</row>
    <row r="16" spans="1:14" ht="16.5" customHeight="1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</row>
    <row r="17" spans="1:14" x14ac:dyDescent="0.25">
      <c r="A17" s="33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</row>
    <row r="18" spans="1:14" x14ac:dyDescent="0.25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</row>
  </sheetData>
  <mergeCells count="13">
    <mergeCell ref="A15:N18"/>
    <mergeCell ref="B14:N14"/>
    <mergeCell ref="B1:N1"/>
    <mergeCell ref="B2:N2"/>
    <mergeCell ref="B3:N3"/>
    <mergeCell ref="B4:N4"/>
    <mergeCell ref="B5:N5"/>
    <mergeCell ref="C6:N6"/>
    <mergeCell ref="C7:N7"/>
    <mergeCell ref="C9:N9"/>
    <mergeCell ref="C10:N10"/>
    <mergeCell ref="C11:N11"/>
    <mergeCell ref="C8:N8"/>
  </mergeCells>
  <pageMargins left="0.11811023622047245" right="0.11811023622047245" top="0.15748031496062992" bottom="0.15748031496062992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Z35"/>
  <sheetViews>
    <sheetView zoomScale="90" zoomScaleNormal="90" workbookViewId="0">
      <selection activeCell="B28" sqref="B28:M28"/>
    </sheetView>
  </sheetViews>
  <sheetFormatPr defaultRowHeight="15" x14ac:dyDescent="0.25"/>
  <cols>
    <col min="3" max="3" width="20.5703125" customWidth="1"/>
    <col min="4" max="4" width="9.5703125" customWidth="1"/>
    <col min="5" max="7" width="10.28515625" customWidth="1"/>
    <col min="8" max="8" width="20.7109375" customWidth="1"/>
    <col min="9" max="9" width="7.85546875" customWidth="1"/>
    <col min="10" max="12" width="10.28515625" customWidth="1"/>
    <col min="13" max="13" width="26.28515625" customWidth="1"/>
    <col min="14" max="14" width="7.85546875" customWidth="1"/>
    <col min="15" max="17" width="10.28515625" customWidth="1"/>
    <col min="18" max="18" width="13.140625" bestFit="1" customWidth="1"/>
    <col min="19" max="19" width="16.5703125" customWidth="1"/>
    <col min="20" max="20" width="11" customWidth="1"/>
    <col min="26" max="26" width="15" bestFit="1" customWidth="1"/>
  </cols>
  <sheetData>
    <row r="1" spans="2:26" ht="21" x14ac:dyDescent="0.25">
      <c r="T1" s="5" t="s">
        <v>38</v>
      </c>
    </row>
    <row r="2" spans="2:26" ht="21" x14ac:dyDescent="0.25">
      <c r="T2" s="5" t="s">
        <v>35</v>
      </c>
    </row>
    <row r="4" spans="2:26" x14ac:dyDescent="0.25">
      <c r="B4" s="50" t="s">
        <v>41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</row>
    <row r="6" spans="2:26" ht="34.5" customHeight="1" x14ac:dyDescent="0.25">
      <c r="B6" s="42" t="s">
        <v>0</v>
      </c>
      <c r="C6" s="47" t="s">
        <v>25</v>
      </c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9"/>
      <c r="R6" s="42" t="s">
        <v>2</v>
      </c>
      <c r="S6" s="42"/>
      <c r="T6" s="42" t="s">
        <v>3</v>
      </c>
    </row>
    <row r="7" spans="2:26" ht="15.75" customHeight="1" x14ac:dyDescent="0.25">
      <c r="B7" s="42"/>
      <c r="C7" s="51" t="s">
        <v>18</v>
      </c>
      <c r="D7" s="52"/>
      <c r="E7" s="52"/>
      <c r="F7" s="52"/>
      <c r="G7" s="53"/>
      <c r="H7" s="47" t="s">
        <v>4</v>
      </c>
      <c r="I7" s="48"/>
      <c r="J7" s="48"/>
      <c r="K7" s="48"/>
      <c r="L7" s="49"/>
      <c r="M7" s="47" t="s">
        <v>5</v>
      </c>
      <c r="N7" s="48"/>
      <c r="O7" s="48"/>
      <c r="P7" s="48"/>
      <c r="Q7" s="49"/>
      <c r="R7" s="42" t="s">
        <v>6</v>
      </c>
      <c r="S7" s="42" t="s">
        <v>7</v>
      </c>
      <c r="T7" s="42"/>
    </row>
    <row r="8" spans="2:26" x14ac:dyDescent="0.25">
      <c r="B8" s="42"/>
      <c r="C8" s="47" t="s">
        <v>57</v>
      </c>
      <c r="D8" s="48"/>
      <c r="E8" s="48"/>
      <c r="F8" s="48"/>
      <c r="G8" s="49"/>
      <c r="H8" s="47" t="s">
        <v>58</v>
      </c>
      <c r="I8" s="48"/>
      <c r="J8" s="48"/>
      <c r="K8" s="48"/>
      <c r="L8" s="49"/>
      <c r="M8" s="47" t="s">
        <v>56</v>
      </c>
      <c r="N8" s="48"/>
      <c r="O8" s="48"/>
      <c r="P8" s="48"/>
      <c r="Q8" s="49"/>
      <c r="R8" s="42"/>
      <c r="S8" s="42"/>
      <c r="T8" s="42"/>
    </row>
    <row r="9" spans="2:26" ht="33.75" customHeight="1" x14ac:dyDescent="0.25">
      <c r="B9" s="42"/>
      <c r="C9" s="42" t="s">
        <v>8</v>
      </c>
      <c r="D9" s="43" t="s">
        <v>9</v>
      </c>
      <c r="E9" s="42" t="s">
        <v>26</v>
      </c>
      <c r="F9" s="42"/>
      <c r="G9" s="42"/>
      <c r="H9" s="42" t="s">
        <v>8</v>
      </c>
      <c r="I9" s="43" t="s">
        <v>9</v>
      </c>
      <c r="J9" s="42" t="s">
        <v>26</v>
      </c>
      <c r="K9" s="42"/>
      <c r="L9" s="42"/>
      <c r="M9" s="42" t="s">
        <v>8</v>
      </c>
      <c r="N9" s="43" t="s">
        <v>9</v>
      </c>
      <c r="O9" s="42" t="s">
        <v>26</v>
      </c>
      <c r="P9" s="42"/>
      <c r="Q9" s="42"/>
      <c r="R9" s="42"/>
      <c r="S9" s="42"/>
      <c r="T9" s="42"/>
    </row>
    <row r="10" spans="2:26" ht="117.75" customHeight="1" x14ac:dyDescent="0.25">
      <c r="B10" s="42"/>
      <c r="C10" s="42"/>
      <c r="D10" s="44"/>
      <c r="E10" s="9" t="s">
        <v>27</v>
      </c>
      <c r="F10" s="9" t="s">
        <v>28</v>
      </c>
      <c r="G10" s="10" t="s">
        <v>29</v>
      </c>
      <c r="H10" s="42"/>
      <c r="I10" s="44"/>
      <c r="J10" s="9" t="s">
        <v>27</v>
      </c>
      <c r="K10" s="9" t="s">
        <v>28</v>
      </c>
      <c r="L10" s="10" t="s">
        <v>29</v>
      </c>
      <c r="M10" s="42"/>
      <c r="N10" s="44"/>
      <c r="O10" s="9" t="s">
        <v>27</v>
      </c>
      <c r="P10" s="9" t="s">
        <v>28</v>
      </c>
      <c r="Q10" s="10" t="s">
        <v>29</v>
      </c>
      <c r="R10" s="42"/>
      <c r="S10" s="42"/>
      <c r="T10" s="42"/>
      <c r="Z10" s="4"/>
    </row>
    <row r="11" spans="2:26" ht="15.75" x14ac:dyDescent="0.25">
      <c r="B11" s="6">
        <v>1</v>
      </c>
      <c r="C11" s="6">
        <v>2</v>
      </c>
      <c r="D11" s="6">
        <v>3</v>
      </c>
      <c r="E11" s="6">
        <v>4</v>
      </c>
      <c r="F11" s="6">
        <v>5</v>
      </c>
      <c r="G11" s="6">
        <v>6</v>
      </c>
      <c r="H11" s="6">
        <v>7</v>
      </c>
      <c r="I11" s="6">
        <v>8</v>
      </c>
      <c r="J11" s="6">
        <v>9</v>
      </c>
      <c r="K11" s="6">
        <v>10</v>
      </c>
      <c r="L11" s="6">
        <v>11</v>
      </c>
      <c r="M11" s="6">
        <v>12</v>
      </c>
      <c r="N11" s="6">
        <v>13</v>
      </c>
      <c r="O11" s="6">
        <v>14</v>
      </c>
      <c r="P11" s="6">
        <v>15</v>
      </c>
      <c r="Q11" s="6">
        <v>16</v>
      </c>
      <c r="R11" s="6">
        <v>17</v>
      </c>
      <c r="S11" s="6">
        <v>18</v>
      </c>
      <c r="T11" s="6">
        <v>19</v>
      </c>
    </row>
    <row r="12" spans="2:26" ht="63" x14ac:dyDescent="0.25">
      <c r="B12" s="8">
        <v>1</v>
      </c>
      <c r="C12" s="16" t="s">
        <v>42</v>
      </c>
      <c r="D12" s="15">
        <v>558</v>
      </c>
      <c r="E12" s="15" t="s">
        <v>10</v>
      </c>
      <c r="F12" s="15" t="s">
        <v>10</v>
      </c>
      <c r="G12" s="10" t="s">
        <v>33</v>
      </c>
      <c r="H12" s="16" t="s">
        <v>42</v>
      </c>
      <c r="I12" s="7">
        <v>552.9</v>
      </c>
      <c r="J12" s="15" t="s">
        <v>10</v>
      </c>
      <c r="K12" s="15" t="s">
        <v>10</v>
      </c>
      <c r="L12" s="10" t="s">
        <v>33</v>
      </c>
      <c r="M12" s="16" t="s">
        <v>42</v>
      </c>
      <c r="N12" s="15">
        <v>491.40000000000003</v>
      </c>
      <c r="O12" s="15" t="s">
        <v>10</v>
      </c>
      <c r="P12" s="15" t="s">
        <v>10</v>
      </c>
      <c r="Q12" s="10" t="s">
        <v>33</v>
      </c>
      <c r="R12" s="7">
        <f>STDEVA(D12,I12,N12)/AVERAGE(D12,I12,N12)*100</f>
        <v>6.9401050957491908</v>
      </c>
      <c r="S12" s="8" t="str">
        <f>IF(R12&gt;33,"Выборка не однородная",IF(R12&gt;20,"Выборка однородная, изменчивость значительная",IF(R12&gt;10,"Выборка однородная, изменчивость средняя",IF(R12&gt;5,"Выборка однородная, изменчивость незначительная",IF(R12&gt;=0,"Выборка однородная, изменчивость незначительная",)))))</f>
        <v>Выборка однородная, изменчивость незначительная</v>
      </c>
      <c r="T12" s="7">
        <f>ROUND(AVERAGE(D12,I12,N12),2)</f>
        <v>534.1</v>
      </c>
    </row>
    <row r="13" spans="2:26" ht="63" x14ac:dyDescent="0.25">
      <c r="B13" s="8">
        <v>2</v>
      </c>
      <c r="C13" s="16" t="s">
        <v>43</v>
      </c>
      <c r="D13" s="15">
        <v>558</v>
      </c>
      <c r="E13" s="15" t="s">
        <v>10</v>
      </c>
      <c r="F13" s="15" t="s">
        <v>10</v>
      </c>
      <c r="G13" s="10" t="s">
        <v>33</v>
      </c>
      <c r="H13" s="16" t="s">
        <v>43</v>
      </c>
      <c r="I13" s="17">
        <v>552.9</v>
      </c>
      <c r="J13" s="15" t="s">
        <v>10</v>
      </c>
      <c r="K13" s="15" t="s">
        <v>10</v>
      </c>
      <c r="L13" s="10" t="s">
        <v>33</v>
      </c>
      <c r="M13" s="16" t="s">
        <v>43</v>
      </c>
      <c r="N13" s="15">
        <v>491.40000000000003</v>
      </c>
      <c r="O13" s="15" t="s">
        <v>10</v>
      </c>
      <c r="P13" s="15" t="s">
        <v>10</v>
      </c>
      <c r="Q13" s="10" t="s">
        <v>33</v>
      </c>
      <c r="R13" s="7">
        <f t="shared" ref="R13:R25" si="0">STDEVA(D13,I13,N13)/AVERAGE(D13,I13,N13)*100</f>
        <v>6.9401050957491908</v>
      </c>
      <c r="S13" s="8" t="str">
        <f t="shared" ref="S13:S25" si="1">IF(R13&gt;33,"Выборка не однородная",IF(R13&gt;20,"Выборка однородная, изменчивость значительная",IF(R13&gt;10,"Выборка однородная, изменчивость средняя",IF(R13&gt;5,"Выборка однородная, изменчивость незначительная",IF(R13&gt;=0,"Выборка однородная, изменчивость незначительная",)))))</f>
        <v>Выборка однородная, изменчивость незначительная</v>
      </c>
      <c r="T13" s="7">
        <f t="shared" ref="T13:T25" si="2">ROUND(AVERAGE(D13,I13,N13),2)</f>
        <v>534.1</v>
      </c>
    </row>
    <row r="14" spans="2:26" ht="63" x14ac:dyDescent="0.25">
      <c r="B14" s="8">
        <v>3</v>
      </c>
      <c r="C14" s="16" t="s">
        <v>44</v>
      </c>
      <c r="D14" s="15">
        <v>558</v>
      </c>
      <c r="E14" s="15" t="s">
        <v>10</v>
      </c>
      <c r="F14" s="15" t="s">
        <v>10</v>
      </c>
      <c r="G14" s="10" t="s">
        <v>33</v>
      </c>
      <c r="H14" s="16" t="s">
        <v>44</v>
      </c>
      <c r="I14" s="17">
        <v>552.9</v>
      </c>
      <c r="J14" s="15" t="s">
        <v>10</v>
      </c>
      <c r="K14" s="15" t="s">
        <v>10</v>
      </c>
      <c r="L14" s="10" t="s">
        <v>33</v>
      </c>
      <c r="M14" s="16" t="s">
        <v>44</v>
      </c>
      <c r="N14" s="15">
        <v>491.40000000000003</v>
      </c>
      <c r="O14" s="15" t="s">
        <v>10</v>
      </c>
      <c r="P14" s="15" t="s">
        <v>10</v>
      </c>
      <c r="Q14" s="10" t="s">
        <v>33</v>
      </c>
      <c r="R14" s="7">
        <f t="shared" si="0"/>
        <v>6.9401050957491908</v>
      </c>
      <c r="S14" s="8" t="str">
        <f t="shared" si="1"/>
        <v>Выборка однородная, изменчивость незначительная</v>
      </c>
      <c r="T14" s="7">
        <f t="shared" si="2"/>
        <v>534.1</v>
      </c>
    </row>
    <row r="15" spans="2:26" ht="63" x14ac:dyDescent="0.25">
      <c r="B15" s="8">
        <v>4</v>
      </c>
      <c r="C15" s="16" t="s">
        <v>45</v>
      </c>
      <c r="D15" s="15">
        <v>418.5</v>
      </c>
      <c r="E15" s="15" t="s">
        <v>10</v>
      </c>
      <c r="F15" s="15" t="s">
        <v>10</v>
      </c>
      <c r="G15" s="10" t="s">
        <v>33</v>
      </c>
      <c r="H15" s="16" t="s">
        <v>45</v>
      </c>
      <c r="I15" s="17">
        <v>414.67500000000001</v>
      </c>
      <c r="J15" s="15" t="s">
        <v>10</v>
      </c>
      <c r="K15" s="15" t="s">
        <v>10</v>
      </c>
      <c r="L15" s="10" t="s">
        <v>33</v>
      </c>
      <c r="M15" s="16" t="s">
        <v>45</v>
      </c>
      <c r="N15" s="15">
        <v>368.55</v>
      </c>
      <c r="O15" s="15" t="s">
        <v>10</v>
      </c>
      <c r="P15" s="15" t="s">
        <v>10</v>
      </c>
      <c r="Q15" s="10" t="s">
        <v>33</v>
      </c>
      <c r="R15" s="7">
        <f t="shared" si="0"/>
        <v>6.9401050957491952</v>
      </c>
      <c r="S15" s="8" t="str">
        <f t="shared" si="1"/>
        <v>Выборка однородная, изменчивость незначительная</v>
      </c>
      <c r="T15" s="7">
        <f t="shared" si="2"/>
        <v>400.58</v>
      </c>
    </row>
    <row r="16" spans="2:26" ht="63" x14ac:dyDescent="0.25">
      <c r="B16" s="8">
        <v>5</v>
      </c>
      <c r="C16" s="16" t="s">
        <v>46</v>
      </c>
      <c r="D16" s="15">
        <v>418.5</v>
      </c>
      <c r="E16" s="15" t="s">
        <v>10</v>
      </c>
      <c r="F16" s="15" t="s">
        <v>10</v>
      </c>
      <c r="G16" s="10" t="s">
        <v>33</v>
      </c>
      <c r="H16" s="16" t="s">
        <v>46</v>
      </c>
      <c r="I16" s="17">
        <v>414.67500000000001</v>
      </c>
      <c r="J16" s="15" t="s">
        <v>10</v>
      </c>
      <c r="K16" s="15" t="s">
        <v>10</v>
      </c>
      <c r="L16" s="10" t="s">
        <v>33</v>
      </c>
      <c r="M16" s="16" t="s">
        <v>46</v>
      </c>
      <c r="N16" s="15">
        <v>368.55</v>
      </c>
      <c r="O16" s="15" t="s">
        <v>10</v>
      </c>
      <c r="P16" s="15" t="s">
        <v>10</v>
      </c>
      <c r="Q16" s="10" t="s">
        <v>33</v>
      </c>
      <c r="R16" s="7">
        <f t="shared" si="0"/>
        <v>6.9401050957491952</v>
      </c>
      <c r="S16" s="8" t="str">
        <f t="shared" si="1"/>
        <v>Выборка однородная, изменчивость незначительная</v>
      </c>
      <c r="T16" s="7">
        <f t="shared" si="2"/>
        <v>400.58</v>
      </c>
    </row>
    <row r="17" spans="2:20" ht="63" x14ac:dyDescent="0.25">
      <c r="B17" s="8">
        <v>6</v>
      </c>
      <c r="C17" s="16" t="s">
        <v>47</v>
      </c>
      <c r="D17" s="15">
        <v>418.5</v>
      </c>
      <c r="E17" s="15" t="s">
        <v>10</v>
      </c>
      <c r="F17" s="15" t="s">
        <v>10</v>
      </c>
      <c r="G17" s="10" t="s">
        <v>33</v>
      </c>
      <c r="H17" s="16" t="s">
        <v>47</v>
      </c>
      <c r="I17" s="17">
        <v>414.67500000000001</v>
      </c>
      <c r="J17" s="15" t="s">
        <v>10</v>
      </c>
      <c r="K17" s="15" t="s">
        <v>10</v>
      </c>
      <c r="L17" s="10" t="s">
        <v>33</v>
      </c>
      <c r="M17" s="16" t="s">
        <v>47</v>
      </c>
      <c r="N17" s="15">
        <v>368.55</v>
      </c>
      <c r="O17" s="15" t="s">
        <v>10</v>
      </c>
      <c r="P17" s="15" t="s">
        <v>10</v>
      </c>
      <c r="Q17" s="10" t="s">
        <v>33</v>
      </c>
      <c r="R17" s="7">
        <f t="shared" si="0"/>
        <v>6.9401050957491952</v>
      </c>
      <c r="S17" s="8" t="str">
        <f t="shared" si="1"/>
        <v>Выборка однородная, изменчивость незначительная</v>
      </c>
      <c r="T17" s="7">
        <f t="shared" si="2"/>
        <v>400.58</v>
      </c>
    </row>
    <row r="18" spans="2:20" ht="63" x14ac:dyDescent="0.25">
      <c r="B18" s="8">
        <v>7</v>
      </c>
      <c r="C18" s="16" t="s">
        <v>48</v>
      </c>
      <c r="D18" s="15">
        <v>930</v>
      </c>
      <c r="E18" s="15" t="s">
        <v>10</v>
      </c>
      <c r="F18" s="15" t="s">
        <v>10</v>
      </c>
      <c r="G18" s="10" t="s">
        <v>33</v>
      </c>
      <c r="H18" s="16" t="s">
        <v>48</v>
      </c>
      <c r="I18" s="17">
        <v>921.5</v>
      </c>
      <c r="J18" s="15" t="s">
        <v>10</v>
      </c>
      <c r="K18" s="15" t="s">
        <v>10</v>
      </c>
      <c r="L18" s="10" t="s">
        <v>33</v>
      </c>
      <c r="M18" s="16" t="s">
        <v>48</v>
      </c>
      <c r="N18" s="15">
        <v>819</v>
      </c>
      <c r="O18" s="15" t="s">
        <v>10</v>
      </c>
      <c r="P18" s="15" t="s">
        <v>10</v>
      </c>
      <c r="Q18" s="10" t="s">
        <v>33</v>
      </c>
      <c r="R18" s="7">
        <f t="shared" si="0"/>
        <v>6.940105095749197</v>
      </c>
      <c r="S18" s="8" t="str">
        <f t="shared" si="1"/>
        <v>Выборка однородная, изменчивость незначительная</v>
      </c>
      <c r="T18" s="7">
        <f t="shared" si="2"/>
        <v>890.17</v>
      </c>
    </row>
    <row r="19" spans="2:20" ht="63" x14ac:dyDescent="0.25">
      <c r="B19" s="8">
        <v>8</v>
      </c>
      <c r="C19" s="16" t="s">
        <v>49</v>
      </c>
      <c r="D19" s="15">
        <v>930</v>
      </c>
      <c r="E19" s="15" t="s">
        <v>10</v>
      </c>
      <c r="F19" s="15" t="s">
        <v>10</v>
      </c>
      <c r="G19" s="10" t="s">
        <v>33</v>
      </c>
      <c r="H19" s="16" t="s">
        <v>49</v>
      </c>
      <c r="I19" s="17">
        <v>921.5</v>
      </c>
      <c r="J19" s="15" t="s">
        <v>10</v>
      </c>
      <c r="K19" s="15" t="s">
        <v>10</v>
      </c>
      <c r="L19" s="10" t="s">
        <v>33</v>
      </c>
      <c r="M19" s="16" t="s">
        <v>49</v>
      </c>
      <c r="N19" s="15">
        <v>819</v>
      </c>
      <c r="O19" s="15" t="s">
        <v>10</v>
      </c>
      <c r="P19" s="15" t="s">
        <v>10</v>
      </c>
      <c r="Q19" s="10" t="s">
        <v>33</v>
      </c>
      <c r="R19" s="7">
        <f t="shared" si="0"/>
        <v>6.940105095749197</v>
      </c>
      <c r="S19" s="8" t="str">
        <f t="shared" si="1"/>
        <v>Выборка однородная, изменчивость незначительная</v>
      </c>
      <c r="T19" s="7">
        <f t="shared" si="2"/>
        <v>890.17</v>
      </c>
    </row>
    <row r="20" spans="2:20" ht="63" x14ac:dyDescent="0.25">
      <c r="B20" s="8">
        <v>9</v>
      </c>
      <c r="C20" s="16" t="s">
        <v>50</v>
      </c>
      <c r="D20" s="15">
        <v>930</v>
      </c>
      <c r="E20" s="15" t="s">
        <v>10</v>
      </c>
      <c r="F20" s="15" t="s">
        <v>10</v>
      </c>
      <c r="G20" s="10" t="s">
        <v>33</v>
      </c>
      <c r="H20" s="16" t="s">
        <v>50</v>
      </c>
      <c r="I20" s="17">
        <v>921.5</v>
      </c>
      <c r="J20" s="15" t="s">
        <v>10</v>
      </c>
      <c r="K20" s="15" t="s">
        <v>10</v>
      </c>
      <c r="L20" s="10" t="s">
        <v>33</v>
      </c>
      <c r="M20" s="16" t="s">
        <v>50</v>
      </c>
      <c r="N20" s="15">
        <v>819</v>
      </c>
      <c r="O20" s="15" t="s">
        <v>10</v>
      </c>
      <c r="P20" s="15" t="s">
        <v>10</v>
      </c>
      <c r="Q20" s="10" t="s">
        <v>33</v>
      </c>
      <c r="R20" s="7">
        <f t="shared" si="0"/>
        <v>6.940105095749197</v>
      </c>
      <c r="S20" s="8" t="str">
        <f t="shared" si="1"/>
        <v>Выборка однородная, изменчивость незначительная</v>
      </c>
      <c r="T20" s="7">
        <f t="shared" si="2"/>
        <v>890.17</v>
      </c>
    </row>
    <row r="21" spans="2:20" ht="63" x14ac:dyDescent="0.25">
      <c r="B21" s="8">
        <v>10</v>
      </c>
      <c r="C21" s="16" t="s">
        <v>51</v>
      </c>
      <c r="D21" s="15">
        <v>930</v>
      </c>
      <c r="E21" s="15" t="s">
        <v>10</v>
      </c>
      <c r="F21" s="15" t="s">
        <v>10</v>
      </c>
      <c r="G21" s="10" t="s">
        <v>33</v>
      </c>
      <c r="H21" s="16" t="s">
        <v>51</v>
      </c>
      <c r="I21" s="17">
        <v>921.5</v>
      </c>
      <c r="J21" s="15" t="s">
        <v>10</v>
      </c>
      <c r="K21" s="15" t="s">
        <v>10</v>
      </c>
      <c r="L21" s="10" t="s">
        <v>33</v>
      </c>
      <c r="M21" s="16" t="s">
        <v>51</v>
      </c>
      <c r="N21" s="15">
        <v>819</v>
      </c>
      <c r="O21" s="15" t="s">
        <v>10</v>
      </c>
      <c r="P21" s="15" t="s">
        <v>10</v>
      </c>
      <c r="Q21" s="10" t="s">
        <v>33</v>
      </c>
      <c r="R21" s="7">
        <f t="shared" si="0"/>
        <v>6.940105095749197</v>
      </c>
      <c r="S21" s="8" t="str">
        <f t="shared" si="1"/>
        <v>Выборка однородная, изменчивость незначительная</v>
      </c>
      <c r="T21" s="7">
        <f t="shared" si="2"/>
        <v>890.17</v>
      </c>
    </row>
    <row r="22" spans="2:20" ht="63" x14ac:dyDescent="0.25">
      <c r="B22" s="8">
        <v>11</v>
      </c>
      <c r="C22" s="16" t="s">
        <v>52</v>
      </c>
      <c r="D22" s="15">
        <v>372</v>
      </c>
      <c r="E22" s="15" t="s">
        <v>10</v>
      </c>
      <c r="F22" s="15" t="s">
        <v>10</v>
      </c>
      <c r="G22" s="10" t="s">
        <v>33</v>
      </c>
      <c r="H22" s="16" t="s">
        <v>52</v>
      </c>
      <c r="I22" s="17">
        <v>368.59999999999997</v>
      </c>
      <c r="J22" s="15" t="s">
        <v>10</v>
      </c>
      <c r="K22" s="15" t="s">
        <v>10</v>
      </c>
      <c r="L22" s="10" t="s">
        <v>33</v>
      </c>
      <c r="M22" s="16" t="s">
        <v>52</v>
      </c>
      <c r="N22" s="15">
        <v>327.60000000000002</v>
      </c>
      <c r="O22" s="15" t="s">
        <v>10</v>
      </c>
      <c r="P22" s="15" t="s">
        <v>10</v>
      </c>
      <c r="Q22" s="10" t="s">
        <v>33</v>
      </c>
      <c r="R22" s="7">
        <f t="shared" si="0"/>
        <v>6.9401050957491925</v>
      </c>
      <c r="S22" s="8" t="str">
        <f t="shared" si="1"/>
        <v>Выборка однородная, изменчивость незначительная</v>
      </c>
      <c r="T22" s="7">
        <f t="shared" si="2"/>
        <v>356.07</v>
      </c>
    </row>
    <row r="23" spans="2:20" ht="63" x14ac:dyDescent="0.25">
      <c r="B23" s="8">
        <v>12</v>
      </c>
      <c r="C23" s="16" t="s">
        <v>53</v>
      </c>
      <c r="D23" s="15">
        <v>325.5</v>
      </c>
      <c r="E23" s="15" t="s">
        <v>10</v>
      </c>
      <c r="F23" s="15" t="s">
        <v>10</v>
      </c>
      <c r="G23" s="10" t="s">
        <v>33</v>
      </c>
      <c r="H23" s="16" t="s">
        <v>53</v>
      </c>
      <c r="I23" s="17">
        <v>322.52499999999998</v>
      </c>
      <c r="J23" s="15" t="s">
        <v>10</v>
      </c>
      <c r="K23" s="15" t="s">
        <v>10</v>
      </c>
      <c r="L23" s="10" t="s">
        <v>33</v>
      </c>
      <c r="M23" s="16" t="s">
        <v>53</v>
      </c>
      <c r="N23" s="15">
        <v>286.65000000000003</v>
      </c>
      <c r="O23" s="15" t="s">
        <v>10</v>
      </c>
      <c r="P23" s="15" t="s">
        <v>10</v>
      </c>
      <c r="Q23" s="10" t="s">
        <v>33</v>
      </c>
      <c r="R23" s="7">
        <f t="shared" si="0"/>
        <v>6.9401050957491872</v>
      </c>
      <c r="S23" s="8" t="str">
        <f t="shared" si="1"/>
        <v>Выборка однородная, изменчивость незначительная</v>
      </c>
      <c r="T23" s="7">
        <f t="shared" si="2"/>
        <v>311.56</v>
      </c>
    </row>
    <row r="24" spans="2:20" ht="63" x14ac:dyDescent="0.25">
      <c r="B24" s="8">
        <v>13</v>
      </c>
      <c r="C24" s="16" t="s">
        <v>54</v>
      </c>
      <c r="D24" s="15">
        <v>651</v>
      </c>
      <c r="E24" s="15" t="s">
        <v>10</v>
      </c>
      <c r="F24" s="15" t="s">
        <v>10</v>
      </c>
      <c r="G24" s="10" t="s">
        <v>33</v>
      </c>
      <c r="H24" s="16" t="s">
        <v>54</v>
      </c>
      <c r="I24" s="17">
        <v>645.04999999999995</v>
      </c>
      <c r="J24" s="15" t="s">
        <v>10</v>
      </c>
      <c r="K24" s="15" t="s">
        <v>10</v>
      </c>
      <c r="L24" s="10" t="s">
        <v>33</v>
      </c>
      <c r="M24" s="16" t="s">
        <v>54</v>
      </c>
      <c r="N24" s="15">
        <v>573.30000000000007</v>
      </c>
      <c r="O24" s="15" t="s">
        <v>10</v>
      </c>
      <c r="P24" s="15" t="s">
        <v>10</v>
      </c>
      <c r="Q24" s="10" t="s">
        <v>33</v>
      </c>
      <c r="R24" s="7">
        <f t="shared" si="0"/>
        <v>6.9401050957491872</v>
      </c>
      <c r="S24" s="8" t="str">
        <f t="shared" si="1"/>
        <v>Выборка однородная, изменчивость незначительная</v>
      </c>
      <c r="T24" s="7">
        <f t="shared" si="2"/>
        <v>623.12</v>
      </c>
    </row>
    <row r="25" spans="2:20" ht="63" x14ac:dyDescent="0.25">
      <c r="B25" s="8">
        <v>14</v>
      </c>
      <c r="C25" s="16" t="s">
        <v>55</v>
      </c>
      <c r="D25" s="15">
        <v>372</v>
      </c>
      <c r="E25" s="15" t="s">
        <v>10</v>
      </c>
      <c r="F25" s="15" t="s">
        <v>10</v>
      </c>
      <c r="G25" s="10" t="s">
        <v>33</v>
      </c>
      <c r="H25" s="16" t="s">
        <v>55</v>
      </c>
      <c r="I25" s="17">
        <v>368.59999999999997</v>
      </c>
      <c r="J25" s="15" t="s">
        <v>10</v>
      </c>
      <c r="K25" s="15" t="s">
        <v>10</v>
      </c>
      <c r="L25" s="10" t="s">
        <v>33</v>
      </c>
      <c r="M25" s="16" t="s">
        <v>55</v>
      </c>
      <c r="N25" s="15">
        <v>327.60000000000002</v>
      </c>
      <c r="O25" s="15" t="s">
        <v>10</v>
      </c>
      <c r="P25" s="15" t="s">
        <v>10</v>
      </c>
      <c r="Q25" s="10" t="s">
        <v>33</v>
      </c>
      <c r="R25" s="7">
        <f t="shared" si="0"/>
        <v>6.9401050957491925</v>
      </c>
      <c r="S25" s="8" t="str">
        <f t="shared" si="1"/>
        <v>Выборка однородная, изменчивость незначительная</v>
      </c>
      <c r="T25" s="7">
        <f t="shared" si="2"/>
        <v>356.07</v>
      </c>
    </row>
    <row r="26" spans="2:20" ht="63" x14ac:dyDescent="0.25">
      <c r="B26" s="21">
        <v>15</v>
      </c>
      <c r="C26" s="22" t="s">
        <v>60</v>
      </c>
      <c r="D26" s="15">
        <v>372</v>
      </c>
      <c r="E26" s="15" t="s">
        <v>10</v>
      </c>
      <c r="F26" s="15" t="s">
        <v>10</v>
      </c>
      <c r="G26" s="23" t="s">
        <v>33</v>
      </c>
      <c r="H26" s="22" t="s">
        <v>60</v>
      </c>
      <c r="I26" s="20">
        <v>368.59999999999997</v>
      </c>
      <c r="J26" s="15" t="s">
        <v>10</v>
      </c>
      <c r="K26" s="15" t="s">
        <v>10</v>
      </c>
      <c r="L26" s="23" t="s">
        <v>33</v>
      </c>
      <c r="M26" s="22" t="s">
        <v>60</v>
      </c>
      <c r="N26" s="15">
        <v>327.60000000000002</v>
      </c>
      <c r="O26" s="15" t="s">
        <v>10</v>
      </c>
      <c r="P26" s="15" t="s">
        <v>10</v>
      </c>
      <c r="Q26" s="23" t="s">
        <v>33</v>
      </c>
      <c r="R26" s="20">
        <f t="shared" ref="R26:R27" si="3">STDEVA(D26,I26,N26)/AVERAGE(D26,I26,N26)*100</f>
        <v>6.9401050957491925</v>
      </c>
      <c r="S26" s="21" t="str">
        <f t="shared" ref="S26:S27" si="4">IF(R26&gt;33,"Выборка не однородная",IF(R26&gt;20,"Выборка однородная, изменчивость значительная",IF(R26&gt;10,"Выборка однородная, изменчивость средняя",IF(R26&gt;5,"Выборка однородная, изменчивость незначительная",IF(R26&gt;=0,"Выборка однородная, изменчивость незначительная",)))))</f>
        <v>Выборка однородная, изменчивость незначительная</v>
      </c>
      <c r="T26" s="20">
        <f t="shared" ref="T26:T27" si="5">ROUND(AVERAGE(D26,I26,N26),2)</f>
        <v>356.07</v>
      </c>
    </row>
    <row r="27" spans="2:20" ht="63" x14ac:dyDescent="0.25">
      <c r="B27" s="21">
        <v>16</v>
      </c>
      <c r="C27" s="22" t="s">
        <v>61</v>
      </c>
      <c r="D27" s="15">
        <v>558</v>
      </c>
      <c r="E27" s="15" t="s">
        <v>10</v>
      </c>
      <c r="F27" s="15" t="s">
        <v>10</v>
      </c>
      <c r="G27" s="23" t="s">
        <v>33</v>
      </c>
      <c r="H27" s="22" t="s">
        <v>61</v>
      </c>
      <c r="I27" s="20">
        <v>552.9</v>
      </c>
      <c r="J27" s="15" t="s">
        <v>10</v>
      </c>
      <c r="K27" s="15" t="s">
        <v>10</v>
      </c>
      <c r="L27" s="23" t="s">
        <v>33</v>
      </c>
      <c r="M27" s="22" t="s">
        <v>61</v>
      </c>
      <c r="N27" s="15">
        <v>491.40000000000003</v>
      </c>
      <c r="O27" s="15" t="s">
        <v>10</v>
      </c>
      <c r="P27" s="15" t="s">
        <v>10</v>
      </c>
      <c r="Q27" s="23" t="s">
        <v>33</v>
      </c>
      <c r="R27" s="20">
        <f t="shared" si="3"/>
        <v>6.9401050957491908</v>
      </c>
      <c r="S27" s="21" t="str">
        <f t="shared" si="4"/>
        <v>Выборка однородная, изменчивость незначительная</v>
      </c>
      <c r="T27" s="20">
        <f t="shared" si="5"/>
        <v>534.1</v>
      </c>
    </row>
    <row r="28" spans="2:20" ht="18.75" customHeight="1" x14ac:dyDescent="0.25">
      <c r="B28" s="46" t="s">
        <v>39</v>
      </c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12"/>
      <c r="O28" s="12"/>
      <c r="P28" s="12"/>
      <c r="Q28" s="12"/>
      <c r="R28" s="13"/>
      <c r="S28" s="11"/>
      <c r="T28" s="13"/>
    </row>
    <row r="29" spans="2:20" ht="15.75" customHeight="1" x14ac:dyDescent="0.25">
      <c r="B29" s="41" t="s">
        <v>11</v>
      </c>
      <c r="C29" s="41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</row>
    <row r="30" spans="2:20" ht="16.5" thickBot="1" x14ac:dyDescent="0.3">
      <c r="B30" s="56" t="s">
        <v>59</v>
      </c>
      <c r="C30" s="56"/>
      <c r="D30" s="56"/>
      <c r="E30" s="56"/>
      <c r="F30" s="57"/>
      <c r="G30" s="57"/>
      <c r="H30" s="57"/>
      <c r="I30" s="57"/>
      <c r="J30" s="18"/>
      <c r="K30" s="58" t="s">
        <v>16</v>
      </c>
      <c r="L30" s="58"/>
      <c r="M30" s="58"/>
      <c r="N30" s="58"/>
    </row>
    <row r="31" spans="2:20" x14ac:dyDescent="0.25">
      <c r="B31" s="54" t="s">
        <v>12</v>
      </c>
      <c r="C31" s="54"/>
      <c r="D31" s="45"/>
      <c r="E31" s="45"/>
      <c r="F31" s="54" t="s">
        <v>13</v>
      </c>
      <c r="G31" s="54"/>
      <c r="H31" s="54"/>
      <c r="I31" s="54"/>
      <c r="J31" s="19"/>
      <c r="K31" s="54" t="s">
        <v>14</v>
      </c>
      <c r="L31" s="54"/>
      <c r="M31" s="54"/>
      <c r="N31" s="54"/>
    </row>
    <row r="32" spans="2:20" x14ac:dyDescent="0.25">
      <c r="B32" s="55" t="s">
        <v>15</v>
      </c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</row>
    <row r="33" spans="2:14" ht="15.75" customHeight="1" x14ac:dyDescent="0.25"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</row>
    <row r="34" spans="2:14" ht="41.25" customHeight="1" thickBot="1" x14ac:dyDescent="0.3">
      <c r="B34" s="56" t="s">
        <v>40</v>
      </c>
      <c r="C34" s="56"/>
      <c r="D34" s="56"/>
      <c r="E34" s="56"/>
      <c r="F34" s="57"/>
      <c r="G34" s="57"/>
      <c r="H34" s="57"/>
      <c r="I34" s="57"/>
      <c r="J34" s="18"/>
      <c r="K34" s="58" t="s">
        <v>17</v>
      </c>
      <c r="L34" s="58"/>
      <c r="M34" s="58"/>
      <c r="N34" s="58"/>
    </row>
    <row r="35" spans="2:14" x14ac:dyDescent="0.25">
      <c r="B35" s="54" t="s">
        <v>12</v>
      </c>
      <c r="C35" s="54"/>
      <c r="D35" s="45"/>
      <c r="E35" s="45"/>
      <c r="F35" s="54" t="s">
        <v>13</v>
      </c>
      <c r="G35" s="54"/>
      <c r="H35" s="54"/>
      <c r="I35" s="54"/>
      <c r="J35" s="19"/>
      <c r="K35" s="54" t="s">
        <v>14</v>
      </c>
      <c r="L35" s="54"/>
      <c r="M35" s="54"/>
      <c r="N35" s="54"/>
    </row>
  </sheetData>
  <mergeCells count="40">
    <mergeCell ref="B35:C35"/>
    <mergeCell ref="D35:E35"/>
    <mergeCell ref="F35:I35"/>
    <mergeCell ref="K35:N35"/>
    <mergeCell ref="B29:C29"/>
    <mergeCell ref="F31:I31"/>
    <mergeCell ref="K31:N31"/>
    <mergeCell ref="B32:N32"/>
    <mergeCell ref="B33:N33"/>
    <mergeCell ref="B34:E34"/>
    <mergeCell ref="F34:I34"/>
    <mergeCell ref="K34:N34"/>
    <mergeCell ref="B30:E30"/>
    <mergeCell ref="F30:I30"/>
    <mergeCell ref="K30:N30"/>
    <mergeCell ref="B31:C31"/>
    <mergeCell ref="B4:T4"/>
    <mergeCell ref="B6:B10"/>
    <mergeCell ref="R6:S6"/>
    <mergeCell ref="T6:T10"/>
    <mergeCell ref="R7:R10"/>
    <mergeCell ref="S7:S10"/>
    <mergeCell ref="C9:C10"/>
    <mergeCell ref="D9:D10"/>
    <mergeCell ref="H9:H10"/>
    <mergeCell ref="C6:Q6"/>
    <mergeCell ref="C7:G7"/>
    <mergeCell ref="H7:L7"/>
    <mergeCell ref="M7:Q7"/>
    <mergeCell ref="D31:E31"/>
    <mergeCell ref="B28:M28"/>
    <mergeCell ref="C8:G8"/>
    <mergeCell ref="J9:L9"/>
    <mergeCell ref="O9:Q9"/>
    <mergeCell ref="H8:L8"/>
    <mergeCell ref="M8:Q8"/>
    <mergeCell ref="E9:G9"/>
    <mergeCell ref="I9:I10"/>
    <mergeCell ref="M9:M10"/>
    <mergeCell ref="N9:N10"/>
  </mergeCells>
  <hyperlinks>
    <hyperlink ref="C7" location="_ftn1" display="_ftn1" xr:uid="{00000000-0004-0000-0300-000000000000}"/>
  </hyperlinks>
  <pageMargins left="0.11811023622047245" right="0.11811023622047245" top="0.15748031496062992" bottom="0.15748031496062992" header="0" footer="0"/>
  <pageSetup paperSize="9" scale="4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R18"/>
  <sheetViews>
    <sheetView topLeftCell="A4" zoomScale="90" zoomScaleNormal="90" workbookViewId="0">
      <selection activeCell="B7" sqref="B6:M12"/>
    </sheetView>
  </sheetViews>
  <sheetFormatPr defaultRowHeight="15" x14ac:dyDescent="0.25"/>
  <cols>
    <col min="1" max="1" width="5.140625" customWidth="1"/>
    <col min="2" max="2" width="14.5703125" customWidth="1"/>
    <col min="3" max="3" width="12.85546875" customWidth="1"/>
    <col min="4" max="4" width="15.140625" customWidth="1"/>
    <col min="5" max="5" width="11.5703125" customWidth="1"/>
    <col min="6" max="6" width="14.140625" customWidth="1"/>
    <col min="7" max="7" width="13" customWidth="1"/>
    <col min="8" max="8" width="11.5703125" customWidth="1"/>
    <col min="9" max="9" width="11.7109375" customWidth="1"/>
    <col min="11" max="11" width="10.85546875" customWidth="1"/>
    <col min="13" max="13" width="13.140625" bestFit="1" customWidth="1"/>
    <col min="14" max="14" width="17.5703125" customWidth="1"/>
    <col min="18" max="18" width="15" bestFit="1" customWidth="1"/>
  </cols>
  <sheetData>
    <row r="1" spans="1:18" ht="21" x14ac:dyDescent="0.25">
      <c r="N1" s="3" t="s">
        <v>62</v>
      </c>
    </row>
    <row r="2" spans="1:18" ht="21" x14ac:dyDescent="0.25">
      <c r="N2" s="2"/>
    </row>
    <row r="4" spans="1:18" x14ac:dyDescent="0.25">
      <c r="B4" s="50" t="s">
        <v>30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</row>
    <row r="6" spans="1:18" ht="63" customHeight="1" x14ac:dyDescent="0.25">
      <c r="A6" s="59" t="s">
        <v>0</v>
      </c>
      <c r="B6" s="59" t="s">
        <v>1</v>
      </c>
      <c r="C6" s="59"/>
      <c r="D6" s="59"/>
      <c r="E6" s="59"/>
      <c r="F6" s="59"/>
      <c r="G6" s="59"/>
      <c r="H6" s="59"/>
      <c r="I6" s="59"/>
      <c r="J6" s="59"/>
      <c r="K6" s="59"/>
      <c r="L6" s="60" t="s">
        <v>6</v>
      </c>
      <c r="M6" s="59" t="s">
        <v>3</v>
      </c>
      <c r="N6" s="13"/>
    </row>
    <row r="7" spans="1:18" ht="15.75" customHeight="1" x14ac:dyDescent="0.25">
      <c r="A7" s="59"/>
      <c r="B7" s="64" t="s">
        <v>18</v>
      </c>
      <c r="C7" s="64"/>
      <c r="D7" s="59" t="s">
        <v>4</v>
      </c>
      <c r="E7" s="59"/>
      <c r="F7" s="59" t="s">
        <v>5</v>
      </c>
      <c r="G7" s="59"/>
      <c r="H7" s="59" t="s">
        <v>32</v>
      </c>
      <c r="I7" s="59"/>
      <c r="J7" s="59" t="s">
        <v>31</v>
      </c>
      <c r="K7" s="59"/>
      <c r="L7" s="63"/>
      <c r="M7" s="59"/>
      <c r="N7" s="28"/>
    </row>
    <row r="8" spans="1:18" ht="31.5" customHeight="1" x14ac:dyDescent="0.25">
      <c r="A8" s="59"/>
      <c r="B8" s="65" t="s">
        <v>66</v>
      </c>
      <c r="C8" s="66"/>
      <c r="D8" s="65" t="s">
        <v>67</v>
      </c>
      <c r="E8" s="66"/>
      <c r="F8" s="65" t="s">
        <v>68</v>
      </c>
      <c r="G8" s="66"/>
      <c r="H8" s="65" t="s">
        <v>36</v>
      </c>
      <c r="I8" s="66"/>
      <c r="J8" s="65" t="s">
        <v>36</v>
      </c>
      <c r="K8" s="66"/>
      <c r="L8" s="63"/>
      <c r="M8" s="59"/>
    </row>
    <row r="9" spans="1:18" ht="62.25" customHeight="1" x14ac:dyDescent="0.25">
      <c r="A9" s="59"/>
      <c r="B9" s="59" t="s">
        <v>8</v>
      </c>
      <c r="C9" s="60" t="s">
        <v>9</v>
      </c>
      <c r="D9" s="59" t="s">
        <v>8</v>
      </c>
      <c r="E9" s="60" t="s">
        <v>9</v>
      </c>
      <c r="F9" s="59" t="s">
        <v>8</v>
      </c>
      <c r="G9" s="60" t="s">
        <v>9</v>
      </c>
      <c r="H9" s="59" t="s">
        <v>8</v>
      </c>
      <c r="I9" s="60" t="s">
        <v>9</v>
      </c>
      <c r="J9" s="59" t="s">
        <v>8</v>
      </c>
      <c r="K9" s="60" t="s">
        <v>9</v>
      </c>
      <c r="L9" s="63"/>
      <c r="M9" s="59"/>
    </row>
    <row r="10" spans="1:18" ht="24.75" customHeight="1" x14ac:dyDescent="0.25">
      <c r="A10" s="59"/>
      <c r="B10" s="59"/>
      <c r="C10" s="61"/>
      <c r="D10" s="59"/>
      <c r="E10" s="61"/>
      <c r="F10" s="59"/>
      <c r="G10" s="61"/>
      <c r="H10" s="59"/>
      <c r="I10" s="61"/>
      <c r="J10" s="59"/>
      <c r="K10" s="61"/>
      <c r="L10" s="61"/>
      <c r="M10" s="59"/>
      <c r="R10" s="4"/>
    </row>
    <row r="11" spans="1:18" ht="15.75" x14ac:dyDescent="0.25">
      <c r="A11" s="14">
        <v>1</v>
      </c>
      <c r="B11" s="14">
        <v>2</v>
      </c>
      <c r="C11" s="14">
        <v>3</v>
      </c>
      <c r="D11" s="14">
        <v>4</v>
      </c>
      <c r="E11" s="14">
        <v>5</v>
      </c>
      <c r="F11" s="14">
        <v>6</v>
      </c>
      <c r="G11" s="14">
        <v>7</v>
      </c>
      <c r="H11" s="14">
        <v>8</v>
      </c>
      <c r="I11" s="14">
        <v>9</v>
      </c>
      <c r="J11" s="14">
        <v>10</v>
      </c>
      <c r="K11" s="14">
        <v>11</v>
      </c>
      <c r="L11" s="14">
        <v>12</v>
      </c>
      <c r="M11" s="14">
        <v>13</v>
      </c>
    </row>
    <row r="12" spans="1:18" ht="91.5" customHeight="1" x14ac:dyDescent="0.25">
      <c r="A12" s="25">
        <v>1</v>
      </c>
      <c r="B12" s="30"/>
      <c r="C12" s="26"/>
      <c r="D12" s="30"/>
      <c r="E12" s="26"/>
      <c r="F12" s="30"/>
      <c r="G12" s="27"/>
      <c r="H12" s="25"/>
      <c r="I12" s="25"/>
      <c r="J12" s="25"/>
      <c r="K12" s="25"/>
      <c r="L12" s="24"/>
      <c r="M12" s="24"/>
    </row>
    <row r="13" spans="1:18" ht="15.75" x14ac:dyDescent="0.25">
      <c r="C13" s="29"/>
      <c r="E13" s="29"/>
    </row>
    <row r="14" spans="1:18" ht="15.75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</row>
    <row r="15" spans="1:18" x14ac:dyDescent="0.25">
      <c r="A15" s="62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</row>
    <row r="16" spans="1:18" ht="15" customHeight="1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</row>
    <row r="17" spans="1:13" x14ac:dyDescent="0.25">
      <c r="A17" s="33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</row>
    <row r="18" spans="1:13" x14ac:dyDescent="0.25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</row>
  </sheetData>
  <mergeCells count="27">
    <mergeCell ref="A15:M18"/>
    <mergeCell ref="A14:L14"/>
    <mergeCell ref="A6:A10"/>
    <mergeCell ref="B6:K6"/>
    <mergeCell ref="L6:L10"/>
    <mergeCell ref="B7:C7"/>
    <mergeCell ref="D7:E7"/>
    <mergeCell ref="F7:G7"/>
    <mergeCell ref="H7:I7"/>
    <mergeCell ref="J7:K7"/>
    <mergeCell ref="B8:C8"/>
    <mergeCell ref="D8:E8"/>
    <mergeCell ref="F8:G8"/>
    <mergeCell ref="H8:I8"/>
    <mergeCell ref="J8:K8"/>
    <mergeCell ref="B9:B10"/>
    <mergeCell ref="D9:D10"/>
    <mergeCell ref="F9:F10"/>
    <mergeCell ref="B4:N4"/>
    <mergeCell ref="H9:H10"/>
    <mergeCell ref="J9:J10"/>
    <mergeCell ref="C9:C10"/>
    <mergeCell ref="E9:E10"/>
    <mergeCell ref="G9:G10"/>
    <mergeCell ref="I9:I10"/>
    <mergeCell ref="M6:M10"/>
    <mergeCell ref="K9:K10"/>
  </mergeCells>
  <hyperlinks>
    <hyperlink ref="B7" location="_ftn1" display="_ftn1" xr:uid="{00000000-0004-0000-0400-000000000000}"/>
  </hyperlinks>
  <pageMargins left="0.11811023622047245" right="0.11811023622047245" top="0.15748031496062992" bottom="0.15748031496062992" header="0" footer="0"/>
  <pageSetup paperSize="9" scale="85" fitToHeight="0" orientation="landscape" r:id="rId1"/>
  <colBreaks count="1" manualBreakCount="1">
    <brk id="13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Обоснование НЦМК</vt:lpstr>
      <vt:lpstr>ПРАЙС</vt:lpstr>
      <vt:lpstr>Запрос Поставщику свод</vt:lpstr>
      <vt:lpstr>'Запрос Поставщику свод'!Область_печати</vt:lpstr>
      <vt:lpstr>ПРАЙС!Область_печати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PK</cp:lastModifiedBy>
  <cp:lastPrinted>2019-08-06T05:19:37Z</cp:lastPrinted>
  <dcterms:created xsi:type="dcterms:W3CDTF">2014-03-25T05:16:03Z</dcterms:created>
  <dcterms:modified xsi:type="dcterms:W3CDTF">2021-09-14T10:35:53Z</dcterms:modified>
</cp:coreProperties>
</file>