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180" windowWidth="20700" windowHeight="11700"/>
  </bookViews>
  <sheets>
    <sheet name="НМЦК" sheetId="4" r:id="rId1"/>
  </sheets>
  <calcPr calcId="124519"/>
</workbook>
</file>

<file path=xl/calcChain.xml><?xml version="1.0" encoding="utf-8"?>
<calcChain xmlns="http://schemas.openxmlformats.org/spreadsheetml/2006/main">
  <c r="K34" i="4"/>
  <c r="K35"/>
  <c r="K33"/>
  <c r="K37"/>
  <c r="K36"/>
  <c r="K38"/>
  <c r="E8"/>
  <c r="I37"/>
  <c r="H37" s="1"/>
  <c r="I36"/>
  <c r="I35"/>
  <c r="H35" s="1"/>
  <c r="I34"/>
  <c r="H34" s="1"/>
  <c r="I33"/>
  <c r="E10"/>
  <c r="H36" l="1"/>
  <c r="H33"/>
</calcChain>
</file>

<file path=xl/sharedStrings.xml><?xml version="1.0" encoding="utf-8"?>
<sst xmlns="http://schemas.openxmlformats.org/spreadsheetml/2006/main" count="44" uniqueCount="30">
  <si>
    <t>Обоснование НМЦК</t>
  </si>
  <si>
    <t xml:space="preserve">Предмет муниципального контракта </t>
  </si>
  <si>
    <t>Основные характеристики объекта закупки</t>
  </si>
  <si>
    <t>Используемый метод определения НМЦК с обоснованием</t>
  </si>
  <si>
    <t>НМЦК, руб.</t>
  </si>
  <si>
    <t>Расчет НМЦК</t>
  </si>
  <si>
    <t>Согласно Приложению №2.1</t>
  </si>
  <si>
    <t>Дата подготовки обоснования НМЦК</t>
  </si>
  <si>
    <t>Метод сопоставимых рыночных цен (анализ рынка). 
Части 1, 6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</t>
  </si>
  <si>
    <t>Определение ценовой информации, полученной от поставщиков (подрядчиков, исполнителей)</t>
  </si>
  <si>
    <t>Приложение 2.1.</t>
  </si>
  <si>
    <t>№ п/п</t>
  </si>
  <si>
    <t>Информация от поставщиков (подрядчиков, исполнителей) о предлагаемых идентичных (однородных) товарах (работах, услугах)</t>
  </si>
  <si>
    <t>Средняя цена за единицу товара (работы, услуги), руб.</t>
  </si>
  <si>
    <t xml:space="preserve">Сумма (произведение средней цены на количество) </t>
  </si>
  <si>
    <t>наименование товара (работы, услуги)</t>
  </si>
  <si>
    <t>цена за единицу руб.</t>
  </si>
  <si>
    <t>Коэффициент вариации, %</t>
  </si>
  <si>
    <t>Бухгалтер _______________________ Щекина В.В.</t>
  </si>
  <si>
    <t>ПОДПИСКА на 1 полугодие 2021г.</t>
  </si>
  <si>
    <t>Вх №  103
 от 14.10.2020</t>
  </si>
  <si>
    <t>Вх №  104
 от 14.10.2020</t>
  </si>
  <si>
    <t>Вх №  105
 от 14.10.2020</t>
  </si>
  <si>
    <t>ВЕСТНИК ОБРАЗОВАНИЯ РОССИИ</t>
  </si>
  <si>
    <t>Добрая Дорога Детства</t>
  </si>
  <si>
    <t>Мурзилка</t>
  </si>
  <si>
    <t>Практика административной работы в школе</t>
  </si>
  <si>
    <t>УЧИТЕЛЬСКАЯ ГАЗЕТА</t>
  </si>
  <si>
    <t>Количество товара (комплект)</t>
  </si>
  <si>
    <t>Периодичность: согласно периодичности печатного издания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</si>
</sst>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5" borderId="12" xfId="0" applyFont="1" applyFill="1" applyBorder="1" applyAlignment="1">
      <alignment horizontal="center" vertical="center" wrapText="1"/>
    </xf>
    <xf numFmtId="0" fontId="2" fillId="6" borderId="9" xfId="0" applyFont="1" applyFill="1" applyBorder="1" applyAlignment="1">
      <alignment horizontal="center" vertical="center" wrapText="1"/>
    </xf>
    <xf numFmtId="0" fontId="2" fillId="6" borderId="10" xfId="0" applyFont="1" applyFill="1" applyBorder="1" applyAlignment="1">
      <alignment horizontal="center" vertical="center" wrapText="1"/>
    </xf>
    <xf numFmtId="2" fontId="0" fillId="0" borderId="0" xfId="0" applyNumberFormat="1"/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4" xfId="0" applyFont="1" applyBorder="1" applyAlignment="1">
      <alignment vertical="top" wrapText="1"/>
    </xf>
    <xf numFmtId="164" fontId="2" fillId="0" borderId="4" xfId="0" applyNumberFormat="1" applyFont="1" applyFill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center"/>
    </xf>
    <xf numFmtId="2" fontId="3" fillId="7" borderId="6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2" fontId="1" fillId="0" borderId="2" xfId="0" applyNumberFormat="1" applyFont="1" applyFill="1" applyBorder="1" applyAlignment="1">
      <alignment horizontal="center" vertical="center"/>
    </xf>
    <xf numFmtId="2" fontId="1" fillId="0" borderId="3" xfId="0" applyNumberFormat="1" applyFont="1" applyFill="1" applyBorder="1" applyAlignment="1">
      <alignment horizontal="center" vertical="center"/>
    </xf>
    <xf numFmtId="2" fontId="1" fillId="0" borderId="4" xfId="0" applyNumberFormat="1" applyFont="1" applyFill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2" fontId="1" fillId="2" borderId="2" xfId="0" applyNumberFormat="1" applyFont="1" applyFill="1" applyBorder="1" applyAlignment="1">
      <alignment horizontal="center" vertical="center"/>
    </xf>
    <xf numFmtId="2" fontId="1" fillId="2" borderId="3" xfId="0" applyNumberFormat="1" applyFont="1" applyFill="1" applyBorder="1" applyAlignment="1">
      <alignment horizontal="center" vertical="center"/>
    </xf>
    <xf numFmtId="2" fontId="1" fillId="2" borderId="4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5050"/>
      <color rgb="FF99FFCC"/>
      <color rgb="FF99FF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K38"/>
  <sheetViews>
    <sheetView tabSelected="1" topLeftCell="A31" workbookViewId="0">
      <selection activeCell="N33" sqref="N33"/>
    </sheetView>
  </sheetViews>
  <sheetFormatPr defaultRowHeight="15"/>
  <cols>
    <col min="2" max="2" width="22.7109375" customWidth="1"/>
    <col min="3" max="3" width="9.140625" customWidth="1"/>
    <col min="4" max="4" width="22.42578125" customWidth="1"/>
    <col min="6" max="6" width="21.7109375" customWidth="1"/>
    <col min="9" max="9" width="9.28515625" customWidth="1"/>
    <col min="10" max="10" width="9.28515625" bestFit="1" customWidth="1"/>
    <col min="11" max="11" width="29" customWidth="1"/>
  </cols>
  <sheetData>
    <row r="3" spans="1:11" ht="15.75" customHeight="1">
      <c r="A3" s="41" t="s">
        <v>0</v>
      </c>
      <c r="B3" s="41"/>
      <c r="C3" s="41"/>
      <c r="D3" s="41"/>
      <c r="E3" s="41"/>
      <c r="F3" s="41"/>
      <c r="G3" s="41"/>
      <c r="H3" s="41"/>
      <c r="I3" s="41"/>
      <c r="J3" s="41"/>
      <c r="K3" s="41"/>
    </row>
    <row r="4" spans="1:11" ht="15.7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ht="31.5" customHeight="1">
      <c r="B5" s="33" t="s">
        <v>1</v>
      </c>
      <c r="C5" s="33"/>
      <c r="D5" s="33"/>
      <c r="E5" s="42" t="s">
        <v>19</v>
      </c>
      <c r="F5" s="43"/>
      <c r="G5" s="43"/>
      <c r="H5" s="43"/>
      <c r="I5" s="43"/>
      <c r="J5" s="43"/>
      <c r="K5" s="44"/>
    </row>
    <row r="6" spans="1:11" ht="50.25" customHeight="1">
      <c r="B6" s="33" t="s">
        <v>2</v>
      </c>
      <c r="C6" s="33"/>
      <c r="D6" s="33"/>
      <c r="E6" s="33" t="s">
        <v>29</v>
      </c>
      <c r="F6" s="33"/>
      <c r="G6" s="33"/>
      <c r="H6" s="33"/>
      <c r="I6" s="33"/>
      <c r="J6" s="33"/>
      <c r="K6" s="33"/>
    </row>
    <row r="7" spans="1:11" ht="70.5" customHeight="1">
      <c r="B7" s="33" t="s">
        <v>3</v>
      </c>
      <c r="C7" s="33"/>
      <c r="D7" s="33"/>
      <c r="E7" s="40" t="s">
        <v>8</v>
      </c>
      <c r="F7" s="38"/>
      <c r="G7" s="38"/>
      <c r="H7" s="38"/>
      <c r="I7" s="38"/>
      <c r="J7" s="38"/>
      <c r="K7" s="39"/>
    </row>
    <row r="8" spans="1:11" ht="31.5" customHeight="1">
      <c r="B8" s="33" t="s">
        <v>4</v>
      </c>
      <c r="C8" s="33"/>
      <c r="D8" s="33"/>
      <c r="E8" s="34">
        <f>K37</f>
        <v>3719.7000000000003</v>
      </c>
      <c r="F8" s="35"/>
      <c r="G8" s="35"/>
      <c r="H8" s="35"/>
      <c r="I8" s="35"/>
      <c r="J8" s="35"/>
      <c r="K8" s="36"/>
    </row>
    <row r="9" spans="1:11" ht="31.5" customHeight="1">
      <c r="B9" s="33" t="s">
        <v>5</v>
      </c>
      <c r="C9" s="33"/>
      <c r="D9" s="33"/>
      <c r="E9" s="33" t="s">
        <v>6</v>
      </c>
      <c r="F9" s="33"/>
      <c r="G9" s="33"/>
      <c r="H9" s="33"/>
      <c r="I9" s="33"/>
      <c r="J9" s="33"/>
      <c r="K9" s="33"/>
    </row>
    <row r="10" spans="1:11" ht="31.5" customHeight="1">
      <c r="B10" s="33" t="s">
        <v>7</v>
      </c>
      <c r="C10" s="33"/>
      <c r="D10" s="33"/>
      <c r="E10" s="37">
        <f ca="1">TODAY()</f>
        <v>44118</v>
      </c>
      <c r="F10" s="38"/>
      <c r="G10" s="38"/>
      <c r="H10" s="38"/>
      <c r="I10" s="38"/>
      <c r="J10" s="38"/>
      <c r="K10" s="39"/>
    </row>
    <row r="11" spans="1:11" ht="15.75">
      <c r="C11" s="2"/>
    </row>
    <row r="12" spans="1:11" ht="15.75">
      <c r="C12" s="2"/>
    </row>
    <row r="13" spans="1:11" ht="15.75">
      <c r="C13" s="2"/>
    </row>
    <row r="14" spans="1:11" ht="15" customHeight="1">
      <c r="B14" s="24" t="s">
        <v>18</v>
      </c>
      <c r="C14" s="24"/>
      <c r="D14" s="24"/>
      <c r="E14" s="24"/>
      <c r="F14" s="24"/>
      <c r="G14" s="24"/>
      <c r="H14" s="24"/>
      <c r="I14" s="24"/>
      <c r="J14" s="24"/>
      <c r="K14" s="24"/>
    </row>
    <row r="16" spans="1:11" ht="15.75">
      <c r="B16" s="24"/>
      <c r="C16" s="24"/>
      <c r="D16" s="24"/>
      <c r="E16" s="24"/>
      <c r="F16" s="24"/>
      <c r="G16" s="24"/>
      <c r="H16" s="24"/>
      <c r="I16" s="24"/>
      <c r="J16" s="24"/>
      <c r="K16" s="24"/>
    </row>
    <row r="27" spans="1:11" ht="15.75">
      <c r="A27" s="25" t="s">
        <v>10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</row>
    <row r="28" spans="1:11" ht="15.75">
      <c r="A28" s="26" t="s">
        <v>9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</row>
    <row r="29" spans="1:11" ht="15.75">
      <c r="A29" s="26"/>
      <c r="B29" s="26"/>
      <c r="C29" s="26"/>
      <c r="D29" s="26"/>
      <c r="E29" s="26"/>
      <c r="F29" s="26"/>
      <c r="G29" s="26"/>
      <c r="H29" s="26"/>
      <c r="I29" s="26"/>
      <c r="J29" s="26"/>
      <c r="K29" s="26"/>
    </row>
    <row r="30" spans="1:11" ht="32.25" customHeight="1" thickBot="1">
      <c r="A30" s="27" t="s">
        <v>11</v>
      </c>
      <c r="B30" s="21" t="s">
        <v>12</v>
      </c>
      <c r="C30" s="21"/>
      <c r="D30" s="20"/>
      <c r="E30" s="20"/>
      <c r="F30" s="21"/>
      <c r="G30" s="21"/>
      <c r="H30" s="20" t="s">
        <v>17</v>
      </c>
      <c r="I30" s="20" t="s">
        <v>13</v>
      </c>
      <c r="J30" s="31" t="s">
        <v>28</v>
      </c>
      <c r="K30" s="20" t="s">
        <v>14</v>
      </c>
    </row>
    <row r="31" spans="1:11" ht="61.5" customHeight="1">
      <c r="A31" s="28"/>
      <c r="B31" s="22" t="s">
        <v>20</v>
      </c>
      <c r="C31" s="23"/>
      <c r="D31" s="22" t="s">
        <v>21</v>
      </c>
      <c r="E31" s="23"/>
      <c r="F31" s="22" t="s">
        <v>22</v>
      </c>
      <c r="G31" s="23"/>
      <c r="H31" s="29"/>
      <c r="I31" s="20"/>
      <c r="J31" s="31"/>
      <c r="K31" s="20"/>
    </row>
    <row r="32" spans="1:11" ht="48" customHeight="1">
      <c r="A32" s="28"/>
      <c r="B32" s="4" t="s">
        <v>15</v>
      </c>
      <c r="C32" s="5" t="s">
        <v>16</v>
      </c>
      <c r="D32" s="6" t="s">
        <v>15</v>
      </c>
      <c r="E32" s="7" t="s">
        <v>16</v>
      </c>
      <c r="F32" s="8" t="s">
        <v>15</v>
      </c>
      <c r="G32" s="9" t="s">
        <v>16</v>
      </c>
      <c r="H32" s="30"/>
      <c r="I32" s="21"/>
      <c r="J32" s="32"/>
      <c r="K32" s="21"/>
    </row>
    <row r="33" spans="1:11" ht="49.5" customHeight="1" thickBot="1">
      <c r="A33" s="3">
        <v>1</v>
      </c>
      <c r="B33" s="13" t="s">
        <v>23</v>
      </c>
      <c r="C33" s="16">
        <v>2206.92</v>
      </c>
      <c r="D33" s="13" t="s">
        <v>23</v>
      </c>
      <c r="E33" s="17">
        <v>2246.4</v>
      </c>
      <c r="F33" s="13" t="s">
        <v>23</v>
      </c>
      <c r="G33" s="18">
        <v>2305.44</v>
      </c>
      <c r="H33" s="14">
        <f t="shared" ref="H33" si="0">STDEV(C33,E33,G33)/I33*100</f>
        <v>2.2008132312986728</v>
      </c>
      <c r="I33" s="15">
        <f t="shared" ref="I33" si="1">(C33+E33+G33)/3</f>
        <v>2252.92</v>
      </c>
      <c r="J33" s="19">
        <v>1</v>
      </c>
      <c r="K33" s="15">
        <f>I33*J33</f>
        <v>2252.92</v>
      </c>
    </row>
    <row r="34" spans="1:11" ht="44.25" customHeight="1" thickBot="1">
      <c r="A34" s="11">
        <v>2</v>
      </c>
      <c r="B34" s="13" t="s">
        <v>24</v>
      </c>
      <c r="C34" s="16">
        <v>873.48</v>
      </c>
      <c r="D34" s="13" t="s">
        <v>24</v>
      </c>
      <c r="E34" s="17">
        <v>889.08</v>
      </c>
      <c r="F34" s="13" t="s">
        <v>24</v>
      </c>
      <c r="G34" s="18">
        <v>912.48</v>
      </c>
      <c r="H34" s="14">
        <f t="shared" ref="H34" si="2">STDEV(C34,E34,G34)/I34*100</f>
        <v>2.2014141319425815</v>
      </c>
      <c r="I34" s="15">
        <f t="shared" ref="I34" si="3">(C34+E34+G34)/3</f>
        <v>891.68</v>
      </c>
      <c r="J34" s="19">
        <v>1</v>
      </c>
      <c r="K34" s="15">
        <f t="shared" ref="K34:K35" si="4">I34*J34</f>
        <v>891.68</v>
      </c>
    </row>
    <row r="35" spans="1:11" ht="33.75" customHeight="1" thickBot="1">
      <c r="A35" s="11">
        <v>3</v>
      </c>
      <c r="B35" s="13" t="s">
        <v>25</v>
      </c>
      <c r="C35" s="16">
        <v>1611.12</v>
      </c>
      <c r="D35" s="13" t="s">
        <v>25</v>
      </c>
      <c r="E35" s="17">
        <v>1639.92</v>
      </c>
      <c r="F35" s="13" t="s">
        <v>25</v>
      </c>
      <c r="G35" s="18">
        <v>1683.06</v>
      </c>
      <c r="H35" s="14">
        <f t="shared" ref="H35:H36" si="5">STDEV(C35,E35,G35)/I35*100</f>
        <v>2.2014603957703436</v>
      </c>
      <c r="I35" s="15">
        <f t="shared" ref="I35:I36" si="6">(C35+E35+G35)/3</f>
        <v>1644.7</v>
      </c>
      <c r="J35" s="19">
        <v>1</v>
      </c>
      <c r="K35" s="15">
        <f t="shared" si="4"/>
        <v>1644.7</v>
      </c>
    </row>
    <row r="36" spans="1:11" ht="45.75" customHeight="1" thickBot="1">
      <c r="A36" s="11">
        <v>4</v>
      </c>
      <c r="B36" s="13" t="s">
        <v>26</v>
      </c>
      <c r="C36" s="16">
        <v>4398.72</v>
      </c>
      <c r="D36" s="13" t="s">
        <v>26</v>
      </c>
      <c r="E36" s="17">
        <v>4477.28</v>
      </c>
      <c r="F36" s="13" t="s">
        <v>26</v>
      </c>
      <c r="G36" s="18">
        <v>4595.12</v>
      </c>
      <c r="H36" s="14">
        <f t="shared" si="5"/>
        <v>2.2014316301651986</v>
      </c>
      <c r="I36" s="15">
        <f t="shared" si="6"/>
        <v>4490.373333333333</v>
      </c>
      <c r="J36" s="19">
        <v>1</v>
      </c>
      <c r="K36" s="15">
        <f>I36*J36</f>
        <v>4490.373333333333</v>
      </c>
    </row>
    <row r="37" spans="1:11" ht="33" customHeight="1" thickBot="1">
      <c r="A37" s="12">
        <v>5</v>
      </c>
      <c r="B37" s="13" t="s">
        <v>27</v>
      </c>
      <c r="C37" s="16">
        <v>3643.74</v>
      </c>
      <c r="D37" s="13" t="s">
        <v>27</v>
      </c>
      <c r="E37" s="17">
        <v>3708.96</v>
      </c>
      <c r="F37" s="13" t="s">
        <v>27</v>
      </c>
      <c r="G37" s="18">
        <v>3806.4</v>
      </c>
      <c r="H37" s="14">
        <f t="shared" ref="H37" si="7">STDEV(C37,E37,G37)/I37*100</f>
        <v>2.2007183955611227</v>
      </c>
      <c r="I37" s="15">
        <f t="shared" ref="I37" si="8">(C37+E37+G37)/3</f>
        <v>3719.7000000000003</v>
      </c>
      <c r="J37" s="19">
        <v>1</v>
      </c>
      <c r="K37" s="15">
        <f>I37*J37</f>
        <v>3719.7000000000003</v>
      </c>
    </row>
    <row r="38" spans="1:11">
      <c r="K38" s="10">
        <f>K33+K34+K35+K36+K37</f>
        <v>12999.373333333333</v>
      </c>
    </row>
  </sheetData>
  <mergeCells count="27">
    <mergeCell ref="B7:D7"/>
    <mergeCell ref="E7:K7"/>
    <mergeCell ref="A3:K3"/>
    <mergeCell ref="B5:D5"/>
    <mergeCell ref="E5:K5"/>
    <mergeCell ref="B6:D6"/>
    <mergeCell ref="E6:K6"/>
    <mergeCell ref="B8:D8"/>
    <mergeCell ref="E8:K8"/>
    <mergeCell ref="B9:D9"/>
    <mergeCell ref="E9:K9"/>
    <mergeCell ref="B10:D10"/>
    <mergeCell ref="E10:K10"/>
    <mergeCell ref="K30:K32"/>
    <mergeCell ref="B31:C31"/>
    <mergeCell ref="D31:E31"/>
    <mergeCell ref="F31:G31"/>
    <mergeCell ref="B14:K14"/>
    <mergeCell ref="B16:K16"/>
    <mergeCell ref="A27:K27"/>
    <mergeCell ref="A28:K28"/>
    <mergeCell ref="A29:K29"/>
    <mergeCell ref="A30:A32"/>
    <mergeCell ref="B30:G30"/>
    <mergeCell ref="H30:H32"/>
    <mergeCell ref="I30:I32"/>
    <mergeCell ref="J30:J32"/>
  </mergeCells>
  <pageMargins left="0.51181102362204722" right="0.31496062992125984" top="0.55118110236220474" bottom="0.35433070866141736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zam_ahr_do</dc:creator>
  <cp:lastModifiedBy>Виктория</cp:lastModifiedBy>
  <cp:lastPrinted>2020-03-11T05:44:48Z</cp:lastPrinted>
  <dcterms:created xsi:type="dcterms:W3CDTF">2019-12-13T10:53:17Z</dcterms:created>
  <dcterms:modified xsi:type="dcterms:W3CDTF">2020-10-14T12:56:38Z</dcterms:modified>
</cp:coreProperties>
</file>