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ван Федотов\Desktop\Рециркуляторы\Аукцион №2\аукцион №6\"/>
    </mc:Choice>
  </mc:AlternateContent>
  <xr:revisionPtr revIDLastSave="0" documentId="13_ncr:1_{FA0DF2EA-03FD-466C-AF69-AC7BB49AF2C6}" xr6:coauthVersionLast="36" xr6:coauthVersionMax="36" xr10:uidLastSave="{00000000-0000-0000-0000-000000000000}"/>
  <bookViews>
    <workbookView xWindow="0" yWindow="0" windowWidth="19440" windowHeight="8808" tabRatio="888" xr2:uid="{00000000-000D-0000-FFFF-FFFF00000000}"/>
  </bookViews>
  <sheets>
    <sheet name="лист 1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'лист 1'!$A$1:$Q$26</definedName>
    <definedName name="Сотни">'[1]служебный раздел'!$E$2:$E$11</definedName>
  </definedNames>
  <calcPr calcId="191029"/>
</workbook>
</file>

<file path=xl/calcChain.xml><?xml version="1.0" encoding="utf-8"?>
<calcChain xmlns="http://schemas.openxmlformats.org/spreadsheetml/2006/main">
  <c r="F15" i="1" l="1"/>
  <c r="I15" i="1" s="1"/>
  <c r="G15" i="1" l="1"/>
  <c r="F12" i="1"/>
  <c r="I12" i="1" s="1"/>
  <c r="I18" i="1" s="1"/>
  <c r="G12" i="1" l="1"/>
</calcChain>
</file>

<file path=xl/sharedStrings.xml><?xml version="1.0" encoding="utf-8"?>
<sst xmlns="http://schemas.openxmlformats.org/spreadsheetml/2006/main" count="23" uniqueCount="22">
  <si>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</si>
  <si>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</si>
  <si>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</si>
  <si>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</si>
  <si>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</si>
  <si>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</si>
  <si>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</si>
  <si>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</si>
  <si>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</si>
  <si>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</si>
  <si>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</si>
  <si>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r>
      <t xml:space="preserve">НМЦК, руб.               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</si>
  <si>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 xml:space="preserve">https://voronej.domdobro.ru/catalog/retsirkulyator_meditsinskiy_armed_sn211_130/ </t>
  </si>
  <si>
    <t>штука</t>
  </si>
  <si>
    <t xml:space="preserve">https://www.medtehno.ru/catalog/obly4ateli/obluchatel_ch211_130_metall_korpus/ </t>
  </si>
  <si>
    <t xml:space="preserve">https://raseia.ru/market/sistemy_vozduhoochistki/ochistiteli_vozduha_armed/recirkulyator_armed_ch_211-130_metall/ </t>
  </si>
  <si>
    <t>по закупке "____поставка рециркуляторов медицинских____________________________________________"</t>
  </si>
  <si>
    <t>Мобильная стойка</t>
  </si>
  <si>
    <t xml:space="preserve">https://voronezh.ortix.ru/product/stojka-dlya-ustanovki-obluchatelya-retsirkulyatora-spr-2/ </t>
  </si>
  <si>
    <t xml:space="preserve">https://stomdevice.ru/bazovoe-oborudovanie/sterilizacionnoe-oborudovanie/baktericidnye-recirkulyatory/spr-2-stoyka-dlya-2-lampovogo-recirkulyatora/ </t>
  </si>
  <si>
    <t xml:space="preserve">https://ecomedika.ru/bakteritsidnye-obluchateli-i-retsirkulyatory/podstavki-dlya-retsirkulyatorov/stojka-pribornaya-spr-2-na-2-lampovyj-retsirkulyator/ </t>
  </si>
  <si>
    <t>Рециркулятор медицинский  | металл. корпус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</si>
</sst>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0.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sz val="9"/>
      <color theme="1"/>
      <name val="Segoe UI Light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/>
    </xf>
    <xf numFmtId="43" fontId="3" fillId="0" borderId="1" xfId="1" applyFont="1" applyBorder="1" applyAlignment="1" applyProtection="1">
      <alignment horizontal="center" vertical="top"/>
    </xf>
    <xf numFmtId="0" fontId="7" fillId="0" borderId="0" xfId="0" applyFont="1" applyAlignment="1" applyProtection="1">
      <alignment horizontal="center" vertical="top"/>
    </xf>
    <xf numFmtId="0" fontId="8" fillId="0" borderId="0" xfId="0" applyFont="1" applyAlignment="1" applyProtection="1">
      <alignment horizontal="center" vertical="top"/>
    </xf>
    <xf numFmtId="49" fontId="9" fillId="0" borderId="1" xfId="2" applyNumberFormat="1" applyFill="1" applyBorder="1" applyAlignment="1" applyProtection="1">
      <alignment horizontal="center" vertical="center" wrapText="1"/>
      <protection locked="0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2" fontId="4" fillId="3" borderId="7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top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</cellXfs>
  <cellStyles count="3">
    <cellStyle name="Гиперссылка" xfId="2" builtinId="8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/AppData/Local/Temp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aseia.ru/market/sistemy_vozduhoochistki/ochistiteli_vozduha_armed/recirkulyator_armed_ch_211-130_metall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medtehno.ru/catalog/obly4ateli/obluchatel_ch211_130_metall_korpus/" TargetMode="External"/><Relationship Id="rId1" Type="http://schemas.openxmlformats.org/officeDocument/2006/relationships/hyperlink" Target="https://voronej.domdobro.ru/catalog/retsirkulyator_meditsinskiy_armed_sn211_130/" TargetMode="External"/><Relationship Id="rId6" Type="http://schemas.openxmlformats.org/officeDocument/2006/relationships/hyperlink" Target="https://ecomedika.ru/bakteritsidnye-obluchateli-i-retsirkulyatory/podstavki-dlya-retsirkulyatorov/stojka-pribornaya-spr-2-na-2-lampovyj-retsirkulyator/" TargetMode="External"/><Relationship Id="rId5" Type="http://schemas.openxmlformats.org/officeDocument/2006/relationships/hyperlink" Target="https://stomdevice.ru/bazovoe-oborudovanie/sterilizacionnoe-oborudovanie/baktericidnye-recirkulyatory/spr-2-stoyka-dlya-2-lampovogo-recirkulyatora/" TargetMode="External"/><Relationship Id="rId4" Type="http://schemas.openxmlformats.org/officeDocument/2006/relationships/hyperlink" Target="https://voronezh.ortix.ru/product/stojka-dlya-ustanovki-obluchatelya-retsirkulyatora-spr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view="pageBreakPreview" topLeftCell="A10" zoomScale="59" zoomScaleNormal="85" zoomScaleSheetLayoutView="59" workbookViewId="0">
      <selection activeCell="B12" sqref="B12:B14"/>
    </sheetView>
  </sheetViews>
  <sheetFormatPr defaultColWidth="9.109375" defaultRowHeight="19.2" x14ac:dyDescent="0.3"/>
  <cols>
    <col min="1" max="1" width="6.44140625" style="1" customWidth="1"/>
    <col min="2" max="3" width="18.88671875" style="1" customWidth="1"/>
    <col min="4" max="4" width="29.33203125" style="1" customWidth="1"/>
    <col min="5" max="5" width="18.109375" style="1" customWidth="1"/>
    <col min="6" max="6" width="20.33203125" style="2" customWidth="1"/>
    <col min="7" max="7" width="16" style="2" customWidth="1"/>
    <col min="8" max="8" width="20.33203125" style="2" customWidth="1"/>
    <col min="9" max="9" width="21.109375" style="2" customWidth="1"/>
    <col min="10" max="16384" width="9.109375" style="2"/>
  </cols>
  <sheetData>
    <row r="1" spans="1:9" x14ac:dyDescent="0.3">
      <c r="F1" s="16"/>
      <c r="G1" s="34"/>
      <c r="H1" s="34"/>
      <c r="I1" s="34"/>
    </row>
    <row r="2" spans="1:9" s="13" customFormat="1" x14ac:dyDescent="0.3">
      <c r="A2" s="1"/>
      <c r="B2" s="1"/>
      <c r="C2" s="1"/>
      <c r="D2" s="1"/>
      <c r="E2" s="1"/>
      <c r="F2" s="34"/>
      <c r="G2" s="34"/>
      <c r="H2" s="34"/>
      <c r="I2" s="34"/>
    </row>
    <row r="3" spans="1:9" s="13" customFormat="1" x14ac:dyDescent="0.3">
      <c r="A3" s="1"/>
      <c r="B3" s="1"/>
      <c r="C3" s="1"/>
      <c r="D3" s="1"/>
      <c r="E3" s="1"/>
    </row>
    <row r="4" spans="1:9" ht="15.75" customHeight="1" x14ac:dyDescent="0.3">
      <c r="A4" s="35"/>
      <c r="B4" s="35"/>
      <c r="C4" s="35"/>
      <c r="D4" s="35"/>
      <c r="E4" s="35"/>
      <c r="F4" s="35"/>
      <c r="G4" s="35"/>
      <c r="H4" s="35"/>
      <c r="I4" s="35"/>
    </row>
    <row r="5" spans="1:9" ht="20.25" customHeight="1" x14ac:dyDescent="0.3">
      <c r="A5" s="34" t="s">
        <v>6</v>
      </c>
      <c r="B5" s="34"/>
      <c r="C5" s="34"/>
      <c r="D5" s="34"/>
      <c r="E5" s="34"/>
      <c r="F5" s="38"/>
      <c r="G5" s="38"/>
      <c r="H5" s="38"/>
      <c r="I5" s="38"/>
    </row>
    <row r="6" spans="1:9" s="13" customFormat="1" ht="20.25" customHeight="1" x14ac:dyDescent="0.3">
      <c r="A6" s="34" t="s">
        <v>16</v>
      </c>
      <c r="B6" s="34"/>
      <c r="C6" s="34"/>
      <c r="D6" s="34"/>
      <c r="E6" s="34"/>
      <c r="F6" s="34"/>
      <c r="G6" s="17"/>
      <c r="H6" s="17"/>
      <c r="I6" s="17"/>
    </row>
    <row r="7" spans="1:9" s="13" customFormat="1" ht="20.25" customHeight="1" x14ac:dyDescent="0.3">
      <c r="A7" s="12"/>
      <c r="B7" s="12"/>
      <c r="C7" s="12"/>
      <c r="D7" s="12"/>
      <c r="E7" s="12"/>
    </row>
    <row r="8" spans="1:9" s="4" customFormat="1" ht="12" customHeight="1" x14ac:dyDescent="0.3">
      <c r="A8" s="3"/>
      <c r="B8" s="3"/>
      <c r="C8" s="3"/>
      <c r="D8" s="3"/>
      <c r="E8" s="3"/>
    </row>
    <row r="9" spans="1:9" s="4" customFormat="1" ht="36.75" customHeight="1" x14ac:dyDescent="0.3">
      <c r="A9" s="42" t="s">
        <v>0</v>
      </c>
      <c r="B9" s="44" t="s">
        <v>4</v>
      </c>
      <c r="C9" s="45"/>
      <c r="D9" s="45"/>
      <c r="E9" s="46"/>
      <c r="F9" s="36" t="s">
        <v>3</v>
      </c>
      <c r="G9" s="36" t="s">
        <v>5</v>
      </c>
      <c r="H9" s="47" t="s">
        <v>8</v>
      </c>
      <c r="I9" s="48" t="s">
        <v>11</v>
      </c>
    </row>
    <row r="10" spans="1:9" s="4" customFormat="1" ht="57.6" x14ac:dyDescent="0.3">
      <c r="A10" s="43"/>
      <c r="B10" s="10" t="s">
        <v>1</v>
      </c>
      <c r="C10" s="10" t="s">
        <v>9</v>
      </c>
      <c r="D10" s="11" t="s">
        <v>7</v>
      </c>
      <c r="E10" s="11" t="s">
        <v>2</v>
      </c>
      <c r="F10" s="37"/>
      <c r="G10" s="37"/>
      <c r="H10" s="47"/>
      <c r="I10" s="48"/>
    </row>
    <row r="11" spans="1:9" s="4" customFormat="1" x14ac:dyDescent="0.3">
      <c r="A11" s="6">
        <v>1</v>
      </c>
      <c r="B11" s="7">
        <v>2</v>
      </c>
      <c r="C11" s="7">
        <v>3</v>
      </c>
      <c r="D11" s="7">
        <v>4</v>
      </c>
      <c r="E11" s="7">
        <v>5</v>
      </c>
      <c r="F11" s="9">
        <v>6</v>
      </c>
      <c r="G11" s="9">
        <v>7</v>
      </c>
      <c r="H11" s="8">
        <v>8</v>
      </c>
      <c r="I11" s="9">
        <v>9</v>
      </c>
    </row>
    <row r="12" spans="1:9" s="4" customFormat="1" ht="60" customHeight="1" x14ac:dyDescent="0.3">
      <c r="A12" s="39">
        <v>1</v>
      </c>
      <c r="B12" s="25" t="s">
        <v>21</v>
      </c>
      <c r="C12" s="25" t="s">
        <v>13</v>
      </c>
      <c r="D12" s="18" t="s">
        <v>12</v>
      </c>
      <c r="E12" s="5">
        <v>14990</v>
      </c>
      <c r="F12" s="19">
        <f>ROUND(AVERAGE(E12,E13,E14),2)</f>
        <v>15456.67</v>
      </c>
      <c r="G12" s="30">
        <f>STDEVA(E12,E13,E14)/F12*100</f>
        <v>8.1921137878652939</v>
      </c>
      <c r="H12" s="33">
        <v>2</v>
      </c>
      <c r="I12" s="19">
        <f>H12*F12</f>
        <v>30913.34</v>
      </c>
    </row>
    <row r="13" spans="1:9" s="4" customFormat="1" ht="58.5" customHeight="1" x14ac:dyDescent="0.3">
      <c r="A13" s="40"/>
      <c r="B13" s="26"/>
      <c r="C13" s="26"/>
      <c r="D13" s="18" t="s">
        <v>14</v>
      </c>
      <c r="E13" s="5">
        <v>14490</v>
      </c>
      <c r="F13" s="28"/>
      <c r="G13" s="31"/>
      <c r="H13" s="33"/>
      <c r="I13" s="20"/>
    </row>
    <row r="14" spans="1:9" s="4" customFormat="1" ht="62.25" customHeight="1" x14ac:dyDescent="0.3">
      <c r="A14" s="41"/>
      <c r="B14" s="27"/>
      <c r="C14" s="27"/>
      <c r="D14" s="18" t="s">
        <v>15</v>
      </c>
      <c r="E14" s="5">
        <v>16890</v>
      </c>
      <c r="F14" s="29"/>
      <c r="G14" s="32"/>
      <c r="H14" s="33"/>
      <c r="I14" s="21"/>
    </row>
    <row r="15" spans="1:9" s="4" customFormat="1" ht="72" customHeight="1" x14ac:dyDescent="0.3">
      <c r="A15" s="22">
        <v>2</v>
      </c>
      <c r="B15" s="25" t="s">
        <v>17</v>
      </c>
      <c r="C15" s="25" t="s">
        <v>13</v>
      </c>
      <c r="D15" s="18" t="s">
        <v>18</v>
      </c>
      <c r="E15" s="5">
        <v>1650</v>
      </c>
      <c r="F15" s="19">
        <f>ROUND(AVERAGE(E15,E16,E17),2)</f>
        <v>2106.67</v>
      </c>
      <c r="G15" s="30">
        <f>STDEVA(E15,E16,E17)/F15*100</f>
        <v>18.894124339142458</v>
      </c>
      <c r="H15" s="33">
        <v>2</v>
      </c>
      <c r="I15" s="19">
        <f>H15*F15</f>
        <v>4213.34</v>
      </c>
    </row>
    <row r="16" spans="1:9" s="4" customFormat="1" ht="81" customHeight="1" x14ac:dyDescent="0.3">
      <c r="A16" s="23"/>
      <c r="B16" s="26"/>
      <c r="C16" s="26"/>
      <c r="D16" s="18" t="s">
        <v>19</v>
      </c>
      <c r="E16" s="5">
        <v>2380</v>
      </c>
      <c r="F16" s="28"/>
      <c r="G16" s="31"/>
      <c r="H16" s="33"/>
      <c r="I16" s="20"/>
    </row>
    <row r="17" spans="1:9" s="4" customFormat="1" ht="91.5" customHeight="1" x14ac:dyDescent="0.3">
      <c r="A17" s="24"/>
      <c r="B17" s="27"/>
      <c r="C17" s="27"/>
      <c r="D17" s="18" t="s">
        <v>20</v>
      </c>
      <c r="E17" s="5">
        <v>2290</v>
      </c>
      <c r="F17" s="29"/>
      <c r="G17" s="32"/>
      <c r="H17" s="33"/>
      <c r="I17" s="21"/>
    </row>
    <row r="18" spans="1:9" x14ac:dyDescent="0.3">
      <c r="H18" s="14" t="s">
        <v>10</v>
      </c>
      <c r="I18" s="15">
        <f>I12+I15</f>
        <v>35126.68</v>
      </c>
    </row>
  </sheetData>
  <sheetProtection formatColumns="0" formatRows="0" selectLockedCells="1"/>
  <mergeCells count="26">
    <mergeCell ref="B12:B14"/>
    <mergeCell ref="F12:F14"/>
    <mergeCell ref="G12:G14"/>
    <mergeCell ref="F5:I5"/>
    <mergeCell ref="A12:A14"/>
    <mergeCell ref="A5:E5"/>
    <mergeCell ref="A9:A10"/>
    <mergeCell ref="B9:E9"/>
    <mergeCell ref="C12:C14"/>
    <mergeCell ref="H12:H14"/>
    <mergeCell ref="H9:H10"/>
    <mergeCell ref="I9:I10"/>
    <mergeCell ref="I12:I14"/>
    <mergeCell ref="A6:F6"/>
    <mergeCell ref="G1:I1"/>
    <mergeCell ref="F2:I2"/>
    <mergeCell ref="A4:I4"/>
    <mergeCell ref="F9:F10"/>
    <mergeCell ref="G9:G10"/>
    <mergeCell ref="I15:I17"/>
    <mergeCell ref="A15:A17"/>
    <mergeCell ref="B15:B17"/>
    <mergeCell ref="C15:C17"/>
    <mergeCell ref="F15:F17"/>
    <mergeCell ref="G15:G17"/>
    <mergeCell ref="H15:H17"/>
  </mergeCells>
  <hyperlinks>
    <hyperlink ref="D12" r:id="rId1" xr:uid="{00000000-0004-0000-0000-000000000000}"/>
    <hyperlink ref="D13" r:id="rId2" xr:uid="{00000000-0004-0000-0000-000001000000}"/>
    <hyperlink ref="D14" r:id="rId3" xr:uid="{00000000-0004-0000-0000-000002000000}"/>
    <hyperlink ref="D15" r:id="rId4" xr:uid="{00000000-0004-0000-0000-000003000000}"/>
    <hyperlink ref="D16" r:id="rId5" xr:uid="{00000000-0004-0000-0000-000004000000}"/>
    <hyperlink ref="D17" r:id="rId6" xr:uid="{00000000-0004-0000-0000-000005000000}"/>
  </hyperlinks>
  <pageMargins left="0.7" right="0.7" top="0.75" bottom="0.75" header="0.3" footer="0.3"/>
  <pageSetup paperSize="9" scale="54" fitToHeight="0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Иван Федотов</cp:lastModifiedBy>
  <cp:lastPrinted>2020-08-06T09:57:09Z</cp:lastPrinted>
  <dcterms:created xsi:type="dcterms:W3CDTF">2016-09-14T10:28:54Z</dcterms:created>
  <dcterms:modified xsi:type="dcterms:W3CDTF">2020-11-27T07:39:04Z</dcterms:modified>
</cp:coreProperties>
</file>