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ЭтаКнига" defaultThemeVersion="124226"/>
  <workbookProtection lockStructure="1"/>
  <bookViews>
    <workbookView xWindow="-105" yWindow="-105" windowWidth="19440" windowHeight="11760" tabRatio="411" activeTab="1"/>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НМЦК'!$A$1:$F$11</definedName>
    <definedName name="_xlnm.Print_Area" localSheetId="1">'Прил. 1'!$A$1:$K$10</definedName>
    <definedName name="_xlnm.Print_Area" localSheetId="2">'Прил. 2'!$A$1:$I$11</definedName>
    <definedName name="_xlnm.Print_Area" localSheetId="3">'Прил. 3'!$A$1:$J$11</definedName>
    <definedName name="Сотни">'[1]служебный раздел'!$E$2:$E$11</definedName>
  </definedNames>
  <calcPr calcId="144525"/>
</workbook>
</file>

<file path=xl/calcChain.xml><?xml version="1.0" encoding="utf-8"?>
<calcChain xmlns="http://schemas.openxmlformats.org/spreadsheetml/2006/main">
  <c r="H11" i="87" l="1"/>
  <c r="H10" i="87"/>
  <c r="H9" i="87"/>
  <c r="I9" i="87" l="1"/>
  <c r="J9" i="87" s="1"/>
  <c r="H12" i="87"/>
  <c r="D6" i="84" l="1"/>
  <c r="A4" i="84"/>
  <c r="A9" i="1" l="1"/>
  <c r="D9" i="1"/>
  <c r="C7" i="87" l="1"/>
  <c r="H7" i="84" l="1"/>
  <c r="G7" i="84" s="1"/>
  <c r="E7" i="84"/>
  <c r="F7" i="84" s="1"/>
  <c r="B6" i="87"/>
  <c r="F11" i="85" l="1"/>
  <c r="D11" i="85" l="1"/>
  <c r="I11" i="85" l="1"/>
  <c r="H11" i="85" l="1"/>
  <c r="E9" i="84"/>
  <c r="J9" i="84" s="1"/>
  <c r="K9" i="84" s="1"/>
  <c r="K10" i="84" l="1"/>
  <c r="B8" i="1" s="1"/>
</calcChain>
</file>

<file path=xl/sharedStrings.xml><?xml version="1.0" encoding="utf-8"?>
<sst xmlns="http://schemas.openxmlformats.org/spreadsheetml/2006/main" count="67" uniqueCount="49">
  <si>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</si>
  <si>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</si>
  <si>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</si>
  <si>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</si>
  <si>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</si>
  <si>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</si>
  <si>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</si>
  <si>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</si>
  <si>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</si>
  <si>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</si>
  <si>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</si>
  <si>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</si>
  <si>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</si>
  <si>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</si>
  <si>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</si>
  <si>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</si>
  <si>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</si>
  <si>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</si>
  <si>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</si>
  <si>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</si>
  <si>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</si>
  <si>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</si>
  <si>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</si>
  <si>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</si>
  <si>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</si>
  <si>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</si>
  <si>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</si>
  <si>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</si>
  <si>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</si>
  <si>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</si>
  <si>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</si>
  <si>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</si>
  <si>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</si>
  <si>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</si>
  <si>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</si>
  <si>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Валюта, используемая для формирования цены контракта и расчетов с поставщиком (подрядчиком, исполнителем): Российский рубль. Порядок применения официального курса иностранной валюты к рублю Российской Федерации, установленного Центральным банком Российской Федерации и используемого при оплате контракта: при расчетах по контракту, заключенному в иностранной валюте, используется курс Центрального банка Российской Федерации, установленный на дату осуществления платежей по контракту.</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</si>
  <si>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</si>
  <si>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</si>
  <si>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</si>
  <si>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</si>
  <si>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</si>
  <si>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1, 2, 3</t>
  </si>
  <si>
    <t>1</t>
  </si>
  <si>
    <t>2</t>
  </si>
  <si>
    <t>3</t>
  </si>
  <si>
    <t>Печень говяжья</t>
  </si>
  <si>
    <t>вх. от 18.03.2022 № 73</t>
  </si>
  <si>
    <t>вх. от 18.03.2022 № 72</t>
  </si>
  <si>
    <t>вх. от 18.03.2022 № 74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</si>
</sst>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8"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
      <u/>
      <sz val="11"/>
      <color theme="1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71">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4" fontId="1" fillId="0" borderId="6" xfId="0" applyNumberFormat="1" applyFont="1" applyFill="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4" fontId="1" fillId="0" borderId="1" xfId="0" applyNumberFormat="1" applyFont="1" applyBorder="1" applyAlignment="1" applyProtection="1">
      <alignment horizontal="center" vertical="top"/>
    </xf>
    <xf numFmtId="0" fontId="1" fillId="2" borderId="6" xfId="0"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2" borderId="1" xfId="0" applyNumberFormat="1" applyFont="1" applyFill="1" applyBorder="1" applyAlignment="1" applyProtection="1">
      <alignment horizontal="left" vertical="top" wrapText="1"/>
    </xf>
    <xf numFmtId="49" fontId="1" fillId="0" borderId="8" xfId="0" applyNumberFormat="1" applyFont="1" applyFill="1" applyBorder="1" applyAlignment="1" applyProtection="1">
      <alignment horizontal="left" vertical="top" wrapText="1"/>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left" vertical="top" wrapText="1"/>
    </xf>
    <xf numFmtId="0" fontId="1" fillId="2" borderId="8" xfId="0" applyFont="1" applyFill="1" applyBorder="1" applyAlignment="1" applyProtection="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4" fontId="1" fillId="3" borderId="1" xfId="0" applyNumberFormat="1" applyFont="1" applyFill="1" applyBorder="1" applyAlignment="1" applyProtection="1">
      <alignment horizontal="center" vertical="top" wrapText="1"/>
      <protection locked="0"/>
    </xf>
    <xf numFmtId="0" fontId="7" fillId="3" borderId="1" xfId="1" applyNumberFormat="1" applyFill="1" applyBorder="1" applyAlignment="1" applyProtection="1">
      <alignment horizontal="center" vertical="top" wrapText="1"/>
      <protection locked="0"/>
    </xf>
    <xf numFmtId="0" fontId="1" fillId="3" borderId="1" xfId="0" applyFont="1" applyFill="1" applyBorder="1" applyAlignment="1" applyProtection="1">
      <alignment horizontal="center" vertical="top" wrapText="1"/>
      <protection locked="0"/>
    </xf>
    <xf numFmtId="4" fontId="1" fillId="0" borderId="1" xfId="0" applyNumberFormat="1" applyFont="1" applyBorder="1" applyAlignment="1">
      <alignment horizontal="center" vertical="top" wrapText="1"/>
    </xf>
    <xf numFmtId="0" fontId="4" fillId="0" borderId="0" xfId="0" applyFont="1" applyAlignment="1">
      <alignment horizontal="center" vertical="top" wrapText="1"/>
    </xf>
    <xf numFmtId="49" fontId="6" fillId="0" borderId="4" xfId="0" applyNumberFormat="1" applyFont="1" applyBorder="1" applyAlignment="1" applyProtection="1">
      <alignment horizontal="left" vertical="top" wrapText="1"/>
    </xf>
    <xf numFmtId="0" fontId="1" fillId="0" borderId="9" xfId="0" applyFont="1" applyFill="1" applyBorder="1" applyAlignment="1" applyProtection="1">
      <alignment horizontal="left" vertical="top" wrapText="1"/>
    </xf>
    <xf numFmtId="0" fontId="1" fillId="0" borderId="10" xfId="0" applyFont="1" applyFill="1" applyBorder="1" applyAlignment="1" applyProtection="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Fill="1" applyBorder="1" applyAlignment="1" applyProtection="1">
      <alignment horizontal="left" vertical="top" wrapText="1"/>
    </xf>
    <xf numFmtId="4" fontId="1" fillId="0" borderId="4" xfId="0" applyNumberFormat="1" applyFont="1" applyFill="1" applyBorder="1" applyAlignment="1" applyProtection="1">
      <alignment horizontal="left" vertical="top" wrapText="1"/>
    </xf>
    <xf numFmtId="4" fontId="1" fillId="0"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3" borderId="1" xfId="0" applyNumberFormat="1"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NumberFormat="1" applyFont="1" applyFill="1" applyBorder="1" applyAlignment="1" applyProtection="1">
      <alignment horizontal="left" vertical="top" wrapText="1"/>
    </xf>
    <xf numFmtId="49" fontId="3" fillId="0" borderId="1" xfId="0" applyNumberFormat="1" applyFont="1" applyFill="1" applyBorder="1" applyAlignment="1" applyProtection="1">
      <alignment horizontal="left" vertical="top" wrapText="1"/>
    </xf>
    <xf numFmtId="49" fontId="1" fillId="0"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2" fillId="2" borderId="10"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2" borderId="9" xfId="0" applyFont="1" applyFill="1" applyBorder="1" applyAlignment="1" applyProtection="1">
      <alignment horizontal="center" vertical="top" wrapText="1"/>
    </xf>
    <xf numFmtId="0" fontId="1" fillId="2" borderId="10" xfId="0" applyFont="1" applyFill="1" applyBorder="1" applyAlignment="1" applyProtection="1">
      <alignment horizontal="center" vertical="top" wrapText="1"/>
    </xf>
    <xf numFmtId="0" fontId="1" fillId="0" borderId="2" xfId="0" applyFont="1" applyBorder="1" applyAlignment="1">
      <alignment horizontal="center" vertical="top" wrapText="1"/>
    </xf>
    <xf numFmtId="0" fontId="1" fillId="0" borderId="13" xfId="0" applyFont="1" applyBorder="1" applyAlignment="1">
      <alignment horizontal="center" vertical="top" wrapText="1"/>
    </xf>
    <xf numFmtId="0" fontId="1" fillId="0" borderId="6" xfId="0" applyFont="1" applyBorder="1" applyAlignment="1">
      <alignment horizontal="center" vertical="top"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F14"/>
  <sheetViews>
    <sheetView view="pageBreakPreview" zoomScale="85" zoomScaleNormal="85" zoomScaleSheetLayoutView="85" workbookViewId="0">
      <selection activeCell="B5" sqref="B5:F5"/>
    </sheetView>
  </sheetViews>
  <sheetFormatPr defaultColWidth="9.140625" defaultRowHeight="17.25" x14ac:dyDescent="0.25"/>
  <cols>
    <col min="1" max="1" width="48" style="17" customWidth="1"/>
    <col min="2" max="2" width="28.5703125" style="17" customWidth="1"/>
    <col min="3" max="3" width="25.85546875" style="17" customWidth="1"/>
    <col min="4" max="4" width="11.42578125" style="17" customWidth="1"/>
    <col min="5" max="5" width="15.42578125" style="17" customWidth="1"/>
    <col min="6" max="6" width="25.42578125" style="17" customWidth="1"/>
    <col min="7" max="16384" width="9.140625" style="17"/>
  </cols>
  <sheetData>
    <row r="1" spans="1:6" ht="17.25" customHeight="1" x14ac:dyDescent="0.25">
      <c r="E1" s="40"/>
      <c r="F1" s="40"/>
    </row>
    <row r="3" spans="1:6" x14ac:dyDescent="0.25">
      <c r="A3" s="41" t="s">
        <v>32</v>
      </c>
      <c r="B3" s="41"/>
      <c r="C3" s="41"/>
      <c r="D3" s="41"/>
      <c r="E3" s="41"/>
      <c r="F3" s="41"/>
    </row>
    <row r="4" spans="1:6" ht="17.25" customHeight="1" x14ac:dyDescent="0.25">
      <c r="A4" s="47" t="s">
        <v>31</v>
      </c>
      <c r="B4" s="47"/>
      <c r="C4" s="47"/>
      <c r="D4" s="47"/>
      <c r="E4" s="47"/>
      <c r="F4" s="47"/>
    </row>
    <row r="5" spans="1:6" ht="57" customHeight="1" x14ac:dyDescent="0.25">
      <c r="A5" s="18" t="s">
        <v>24</v>
      </c>
      <c r="B5" s="42" t="s">
        <v>45</v>
      </c>
      <c r="C5" s="43"/>
      <c r="D5" s="43"/>
      <c r="E5" s="43"/>
      <c r="F5" s="43"/>
    </row>
    <row r="6" spans="1:6" ht="57" customHeight="1" x14ac:dyDescent="0.25">
      <c r="A6" s="18" t="s">
        <v>0</v>
      </c>
      <c r="B6" s="44" t="s">
        <v>34</v>
      </c>
      <c r="C6" s="45"/>
      <c r="D6" s="45"/>
      <c r="E6" s="45"/>
      <c r="F6" s="45"/>
    </row>
    <row r="7" spans="1:6" ht="57" customHeight="1" x14ac:dyDescent="0.25">
      <c r="A7" s="22" t="s">
        <v>36</v>
      </c>
      <c r="B7" s="46" t="s">
        <v>2</v>
      </c>
      <c r="C7" s="46"/>
      <c r="D7" s="46"/>
      <c r="E7" s="46"/>
      <c r="F7" s="46"/>
    </row>
    <row r="8" spans="1:6" ht="36.75" customHeight="1" x14ac:dyDescent="0.25">
      <c r="A8" s="22" t="s">
        <v>37</v>
      </c>
      <c r="B8" s="37">
        <f>'Прил. 1'!K10</f>
        <v>101452.4</v>
      </c>
      <c r="C8" s="38"/>
      <c r="D8" s="38"/>
      <c r="E8" s="38"/>
      <c r="F8" s="39"/>
    </row>
    <row r="9" spans="1:6" ht="21" customHeight="1" x14ac:dyDescent="0.25">
      <c r="A9" s="23" t="str">
        <f>IF(A4="начальной (максимальной) цены контракта (НМЦК)","Расчет НМЦК","Расчет НЦЕ, НСЦЕ")</f>
        <v>Расчет НМЦК</v>
      </c>
      <c r="B9" s="19" t="s">
        <v>3</v>
      </c>
      <c r="C9" s="24" t="s">
        <v>41</v>
      </c>
      <c r="D9" s="34" t="str">
        <f>IF(A4="начальной (максимальной) цены контракта (НМЦК)","к обоснованию НМЦК","к обоснованию НЦЕ, НСЦЕ")</f>
        <v>к обоснованию НМЦК</v>
      </c>
      <c r="E9" s="34"/>
      <c r="F9" s="35"/>
    </row>
    <row r="10" spans="1:6" ht="21" customHeight="1" x14ac:dyDescent="0.25">
      <c r="A10" s="22" t="s">
        <v>38</v>
      </c>
      <c r="B10" s="36">
        <v>44636</v>
      </c>
      <c r="C10" s="36"/>
      <c r="D10" s="36"/>
      <c r="E10" s="36"/>
      <c r="F10" s="36"/>
    </row>
    <row r="11" spans="1:6" ht="48.75" customHeight="1" x14ac:dyDescent="0.25">
      <c r="A11" s="33" t="s">
        <v>35</v>
      </c>
      <c r="B11" s="33"/>
      <c r="C11" s="33"/>
      <c r="D11" s="33"/>
      <c r="E11" s="33"/>
      <c r="F11" s="33"/>
    </row>
    <row r="13" spans="1:6" ht="18" customHeight="1" x14ac:dyDescent="0.25"/>
    <row r="14" spans="1:6" ht="18" customHeight="1" x14ac:dyDescent="0.25"/>
  </sheetData>
  <sheetProtection password="CC4B" sheet="1" objects="1" scenarios="1"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005" yWindow="487"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formula1>0</formula1>
      <formula2>10000000000</formula2>
    </dataValidation>
    <dataValidation allowBlank="1" showInputMessage="1" showErrorMessage="1" promptTitle="ВНИМАНИЕ!" prompt="Данная ячейки не заполняется." sqref="A5:A10"/>
    <dataValidation allowBlank="1" showInputMessage="1" showErrorMessage="1" promptTitle="ВНИМАНИЕ!" prompt="Данная ячейка не заполняется." sqref="B6:F7 B9 D9"/>
    <dataValidation allowBlank="1" showInputMessage="1" showErrorMessage="1" promptTitle="ВНИМАНИЕ!" prompt="В ячейке необходимо указать предмет муниципального контракта (контракта)." sqref="B5:F5"/>
    <dataValidation allowBlank="1" showInputMessage="1" showErrorMessage="1" promptTitle="ВНИМАНИЕ!" prompt="В ячейке необходимо указать номера приложений к обоснованию." sqref="C9"/>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005" yWindow="487" count="1">
        <x14:dataValidation type="list" allowBlank="1" showInputMessage="1" showErrorMessage="1" promptTitle="ВНИМАНИЕ!" prompt="В ячейке можно выбрать значение только из справочника.">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K10"/>
  <sheetViews>
    <sheetView tabSelected="1" view="pageBreakPreview" zoomScale="85" zoomScaleNormal="85" zoomScaleSheetLayoutView="85" workbookViewId="0">
      <selection activeCell="K10" sqref="K10"/>
    </sheetView>
  </sheetViews>
  <sheetFormatPr defaultColWidth="9.140625" defaultRowHeight="17.25" x14ac:dyDescent="0.25"/>
  <cols>
    <col min="1" max="1" width="6" style="1" bestFit="1" customWidth="1"/>
    <col min="2" max="2" width="37.140625" style="1" customWidth="1"/>
    <col min="3" max="3" width="14.140625" style="1" bestFit="1" customWidth="1"/>
    <col min="4" max="4" width="19" style="1" customWidth="1"/>
    <col min="5" max="8" width="18.28515625" style="1" customWidth="1"/>
    <col min="9" max="9" width="15" style="1" customWidth="1"/>
    <col min="10" max="11" width="18.7109375" style="1" customWidth="1"/>
    <col min="12" max="16384" width="9.140625" style="3"/>
  </cols>
  <sheetData>
    <row r="1" spans="1:11" x14ac:dyDescent="0.25">
      <c r="J1" s="2" t="s">
        <v>4</v>
      </c>
      <c r="K1" s="27" t="s">
        <v>42</v>
      </c>
    </row>
    <row r="2" spans="1:11" x14ac:dyDescent="0.25">
      <c r="J2" s="52" t="s">
        <v>1</v>
      </c>
      <c r="K2" s="52"/>
    </row>
    <row r="3" spans="1:11" ht="15.75" customHeight="1" x14ac:dyDescent="0.25">
      <c r="J3" s="4"/>
    </row>
    <row r="4" spans="1:11" ht="20.25" customHeight="1" x14ac:dyDescent="0.25">
      <c r="A4" s="53"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53"/>
      <c r="C4" s="53"/>
      <c r="D4" s="53"/>
      <c r="E4" s="53"/>
      <c r="F4" s="53"/>
      <c r="G4" s="53"/>
      <c r="H4" s="53"/>
      <c r="I4" s="53"/>
      <c r="J4" s="53"/>
      <c r="K4" s="53"/>
    </row>
    <row r="5" spans="1:11" s="8" customFormat="1" ht="12" customHeight="1" x14ac:dyDescent="0.25">
      <c r="A5" s="5"/>
      <c r="B5" s="6"/>
      <c r="C5" s="7"/>
      <c r="D5" s="5"/>
      <c r="E5" s="5"/>
      <c r="F5" s="5"/>
      <c r="G5" s="5"/>
      <c r="H5" s="5"/>
      <c r="I5" s="5"/>
      <c r="J5" s="5"/>
      <c r="K5" s="5"/>
    </row>
    <row r="6" spans="1:11" s="8" customFormat="1" ht="38.25" customHeight="1" x14ac:dyDescent="0.25">
      <c r="A6" s="54" t="s">
        <v>5</v>
      </c>
      <c r="B6" s="54" t="s">
        <v>6</v>
      </c>
      <c r="C6" s="54" t="s">
        <v>7</v>
      </c>
      <c r="D6" s="54"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54" t="s">
        <v>8</v>
      </c>
      <c r="F6" s="54"/>
      <c r="G6" s="54"/>
      <c r="H6" s="54"/>
      <c r="I6" s="50" t="s">
        <v>22</v>
      </c>
      <c r="J6" s="54" t="s">
        <v>9</v>
      </c>
      <c r="K6" s="54" t="s">
        <v>40</v>
      </c>
    </row>
    <row r="7" spans="1:11" s="8" customFormat="1" ht="72.75" customHeight="1" x14ac:dyDescent="0.25">
      <c r="A7" s="54"/>
      <c r="B7" s="54"/>
      <c r="C7" s="54"/>
      <c r="D7" s="54"/>
      <c r="E7" s="9"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9" t="str">
        <f>IF(E7="запрос поставщикам (подрядчикам, исполнителям)","запрос в ЕИС","запрос поставщикам (подрядчикам, исполнителям)")</f>
        <v>запрос в ЕИС</v>
      </c>
      <c r="G7" s="9" t="str">
        <f>IF(H7="общедоступные источники","реестр контрактов","общедоступные источники")</f>
        <v>реестр контрактов</v>
      </c>
      <c r="H7" s="9"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51"/>
      <c r="J7" s="54"/>
      <c r="K7" s="54"/>
    </row>
    <row r="8" spans="1:11" s="8" customFormat="1" x14ac:dyDescent="0.25">
      <c r="A8" s="9">
        <v>1</v>
      </c>
      <c r="B8" s="9">
        <v>2</v>
      </c>
      <c r="C8" s="9">
        <v>3</v>
      </c>
      <c r="D8" s="9">
        <v>4</v>
      </c>
      <c r="E8" s="9">
        <v>5</v>
      </c>
      <c r="F8" s="9">
        <v>6</v>
      </c>
      <c r="G8" s="9">
        <v>7</v>
      </c>
      <c r="H8" s="9">
        <v>8</v>
      </c>
      <c r="I8" s="9">
        <v>9</v>
      </c>
      <c r="J8" s="9">
        <v>10</v>
      </c>
      <c r="K8" s="9">
        <v>11</v>
      </c>
    </row>
    <row r="9" spans="1:11" s="8" customFormat="1" ht="49.15" customHeight="1" x14ac:dyDescent="0.25">
      <c r="A9" s="10">
        <v>1</v>
      </c>
      <c r="B9" s="25" t="s">
        <v>45</v>
      </c>
      <c r="C9" s="25" t="s">
        <v>25</v>
      </c>
      <c r="D9" s="26">
        <v>280</v>
      </c>
      <c r="E9" s="11">
        <f>'Прил. 2'!I11</f>
        <v>362.33</v>
      </c>
      <c r="F9" s="11"/>
      <c r="G9" s="11"/>
      <c r="H9" s="11"/>
      <c r="I9" s="12">
        <v>0.6</v>
      </c>
      <c r="J9" s="13">
        <f t="shared" ref="J9" si="0">ROUND(AVERAGE(E9:H9),2)</f>
        <v>362.33</v>
      </c>
      <c r="K9" s="13">
        <f>ROUND((D9*J9),2)</f>
        <v>101452.4</v>
      </c>
    </row>
    <row r="10" spans="1:11" ht="57" customHeight="1" x14ac:dyDescent="0.25">
      <c r="I10" s="48" t="s">
        <v>39</v>
      </c>
      <c r="J10" s="49"/>
      <c r="K10" s="14">
        <f>SUM(K9:K9)</f>
        <v>101452.4</v>
      </c>
    </row>
  </sheetData>
  <sheetProtection formatColumns="0" formatRows="0" insertRows="0" deleteRows="0" selectLockedCells="1" sort="0" autoFilter="0"/>
  <mergeCells count="11">
    <mergeCell ref="I10:J10"/>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9">
      <formula1>0</formula1>
      <formula2>1000000000</formula2>
    </dataValidation>
  </dataValidations>
  <pageMargins left="0.7" right="0.7" top="0.75" bottom="0.75" header="0.3" footer="0.3"/>
  <pageSetup paperSize="9" scale="65" orientation="landscape" r:id="rId1"/>
  <ignoredErrors>
    <ignoredError sqref="J9"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I13"/>
  <sheetViews>
    <sheetView view="pageBreakPreview" zoomScale="85" zoomScaleNormal="85" zoomScaleSheetLayoutView="85" workbookViewId="0">
      <selection activeCell="G12" sqref="G12"/>
    </sheetView>
  </sheetViews>
  <sheetFormatPr defaultColWidth="9.140625" defaultRowHeight="17.25" x14ac:dyDescent="0.25"/>
  <cols>
    <col min="1" max="1" width="6.42578125" style="1" customWidth="1"/>
    <col min="2" max="2" width="21.7109375" style="1" customWidth="1"/>
    <col min="3" max="3" width="18.28515625" style="1" customWidth="1"/>
    <col min="4" max="4" width="21.7109375" style="1" customWidth="1"/>
    <col min="5" max="5" width="18.28515625" style="1" customWidth="1"/>
    <col min="6" max="6" width="21.7109375" style="1" customWidth="1"/>
    <col min="7" max="7" width="18.28515625" style="1" customWidth="1"/>
    <col min="8" max="8" width="15" style="1" customWidth="1"/>
    <col min="9" max="9" width="18.7109375" style="1" customWidth="1"/>
    <col min="10" max="16384" width="9.140625" style="3"/>
  </cols>
  <sheetData>
    <row r="1" spans="1:9" x14ac:dyDescent="0.25">
      <c r="G1" s="55" t="s">
        <v>4</v>
      </c>
      <c r="H1" s="55"/>
      <c r="I1" s="27" t="s">
        <v>43</v>
      </c>
    </row>
    <row r="2" spans="1:9" x14ac:dyDescent="0.25">
      <c r="H2" s="52" t="s">
        <v>1</v>
      </c>
      <c r="I2" s="52"/>
    </row>
    <row r="3" spans="1:9" ht="15.75" customHeight="1" x14ac:dyDescent="0.25">
      <c r="I3" s="4"/>
    </row>
    <row r="4" spans="1:9" ht="20.25" customHeight="1" x14ac:dyDescent="0.25">
      <c r="A4" s="58" t="s">
        <v>29</v>
      </c>
      <c r="B4" s="59"/>
      <c r="C4" s="59"/>
      <c r="D4" s="59"/>
      <c r="E4" s="59"/>
      <c r="F4" s="59"/>
      <c r="G4" s="59"/>
      <c r="H4" s="59"/>
      <c r="I4" s="59"/>
    </row>
    <row r="5" spans="1:9" s="8" customFormat="1" ht="12" customHeight="1" x14ac:dyDescent="0.25">
      <c r="A5" s="5"/>
      <c r="B5" s="5"/>
      <c r="C5" s="5"/>
      <c r="D5" s="5"/>
      <c r="E5" s="5"/>
      <c r="F5" s="5"/>
      <c r="G5" s="5"/>
      <c r="H5" s="5"/>
      <c r="I5" s="5"/>
    </row>
    <row r="6" spans="1:9" s="8" customFormat="1" ht="39" customHeight="1" x14ac:dyDescent="0.25">
      <c r="A6" s="54" t="s">
        <v>10</v>
      </c>
      <c r="B6" s="50" t="s">
        <v>11</v>
      </c>
      <c r="C6" s="50"/>
      <c r="D6" s="54"/>
      <c r="E6" s="54"/>
      <c r="F6" s="54"/>
      <c r="G6" s="54"/>
      <c r="H6" s="50" t="s">
        <v>22</v>
      </c>
      <c r="I6" s="54" t="s">
        <v>21</v>
      </c>
    </row>
    <row r="7" spans="1:9" s="8" customFormat="1" ht="21" customHeight="1" x14ac:dyDescent="0.25">
      <c r="A7" s="60"/>
      <c r="B7" s="61" t="s">
        <v>12</v>
      </c>
      <c r="C7" s="62"/>
      <c r="D7" s="61" t="s">
        <v>13</v>
      </c>
      <c r="E7" s="62"/>
      <c r="F7" s="61" t="s">
        <v>14</v>
      </c>
      <c r="G7" s="62"/>
      <c r="H7" s="63"/>
      <c r="I7" s="54"/>
    </row>
    <row r="8" spans="1:9" s="8" customFormat="1" ht="21.75" customHeight="1" x14ac:dyDescent="0.25">
      <c r="A8" s="60"/>
      <c r="B8" s="56" t="s">
        <v>46</v>
      </c>
      <c r="C8" s="57"/>
      <c r="D8" s="56" t="s">
        <v>47</v>
      </c>
      <c r="E8" s="57"/>
      <c r="F8" s="56" t="s">
        <v>48</v>
      </c>
      <c r="G8" s="57"/>
      <c r="H8" s="63"/>
      <c r="I8" s="54"/>
    </row>
    <row r="9" spans="1:9" s="8" customFormat="1" ht="69" customHeight="1" x14ac:dyDescent="0.25">
      <c r="A9" s="54"/>
      <c r="B9" s="15" t="s">
        <v>15</v>
      </c>
      <c r="C9" s="15" t="s">
        <v>16</v>
      </c>
      <c r="D9" s="15" t="s">
        <v>15</v>
      </c>
      <c r="E9" s="15" t="s">
        <v>16</v>
      </c>
      <c r="F9" s="15" t="s">
        <v>15</v>
      </c>
      <c r="G9" s="15" t="s">
        <v>16</v>
      </c>
      <c r="H9" s="51"/>
      <c r="I9" s="54"/>
    </row>
    <row r="10" spans="1:9" s="8" customFormat="1" x14ac:dyDescent="0.25">
      <c r="A10" s="9">
        <v>1</v>
      </c>
      <c r="B10" s="9">
        <v>2</v>
      </c>
      <c r="C10" s="9">
        <v>3</v>
      </c>
      <c r="D10" s="9">
        <v>4</v>
      </c>
      <c r="E10" s="9">
        <v>5</v>
      </c>
      <c r="F10" s="9">
        <v>6</v>
      </c>
      <c r="G10" s="9">
        <v>7</v>
      </c>
      <c r="H10" s="9">
        <v>8</v>
      </c>
      <c r="I10" s="9">
        <v>9</v>
      </c>
    </row>
    <row r="11" spans="1:9" s="8" customFormat="1" ht="57" customHeight="1" x14ac:dyDescent="0.25">
      <c r="A11" s="10">
        <v>1</v>
      </c>
      <c r="B11" s="16" t="s">
        <v>45</v>
      </c>
      <c r="C11" s="26">
        <v>362</v>
      </c>
      <c r="D11" s="16" t="str">
        <f>B11</f>
        <v>Печень говяжья</v>
      </c>
      <c r="E11" s="26">
        <v>360</v>
      </c>
      <c r="F11" s="16" t="str">
        <f>B11</f>
        <v>Печень говяжья</v>
      </c>
      <c r="G11" s="26">
        <v>365</v>
      </c>
      <c r="H11" s="12">
        <f t="shared" ref="H11" si="0">STDEVA(C11,E11,G11)/I11*100</f>
        <v>0.69456337549294378</v>
      </c>
      <c r="I11" s="13">
        <f>ROUND(AVERAGE(C11,E11,G11),2)</f>
        <v>362.33</v>
      </c>
    </row>
    <row r="13" spans="1:9" ht="19.149999999999999" customHeight="1" x14ac:dyDescent="0.25"/>
  </sheetData>
  <sheetProtection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C11 E11 G11">
      <formula1>0</formula1>
      <formula2>1000000000</formula2>
    </dataValidation>
  </dataValidations>
  <pageMargins left="0.7" right="0.7" top="0.75" bottom="0.75" header="0.3" footer="0.3"/>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J65"/>
  <sheetViews>
    <sheetView view="pageBreakPreview" topLeftCell="A4" zoomScale="85" zoomScaleNormal="85" zoomScaleSheetLayoutView="85" workbookViewId="0">
      <selection activeCell="D9" sqref="D9:D11"/>
    </sheetView>
  </sheetViews>
  <sheetFormatPr defaultColWidth="9.140625" defaultRowHeight="17.25" x14ac:dyDescent="0.25"/>
  <cols>
    <col min="1" max="1" width="6.42578125" style="1" customWidth="1"/>
    <col min="2" max="2" width="31.85546875" style="1" customWidth="1"/>
    <col min="3" max="3" width="39.42578125" style="1" customWidth="1"/>
    <col min="4" max="4" width="18.140625" style="1" customWidth="1"/>
    <col min="5" max="5" width="21.85546875" style="1" customWidth="1"/>
    <col min="6" max="7" width="18" style="1" customWidth="1"/>
    <col min="8" max="8" width="19.85546875" style="1" customWidth="1"/>
    <col min="9" max="9" width="16.140625" style="3" customWidth="1"/>
    <col min="10" max="10" width="16.28515625" style="3" customWidth="1"/>
    <col min="11" max="16384" width="9.140625" style="3"/>
  </cols>
  <sheetData>
    <row r="1" spans="1:10" x14ac:dyDescent="0.25">
      <c r="H1" s="55" t="s">
        <v>4</v>
      </c>
      <c r="I1" s="55"/>
      <c r="J1" s="27" t="s">
        <v>44</v>
      </c>
    </row>
    <row r="2" spans="1:10" x14ac:dyDescent="0.25">
      <c r="I2" s="52" t="s">
        <v>1</v>
      </c>
      <c r="J2" s="52"/>
    </row>
    <row r="3" spans="1:10" ht="15.75" customHeight="1" x14ac:dyDescent="0.25"/>
    <row r="4" spans="1:10" ht="20.25" customHeight="1" x14ac:dyDescent="0.25">
      <c r="A4" s="59" t="s">
        <v>23</v>
      </c>
      <c r="B4" s="59"/>
      <c r="C4" s="59"/>
      <c r="D4" s="59"/>
      <c r="E4" s="59"/>
      <c r="F4" s="59"/>
      <c r="G4" s="59"/>
      <c r="H4" s="59"/>
      <c r="I4" s="59"/>
      <c r="J4" s="59"/>
    </row>
    <row r="5" spans="1:10" s="8" customFormat="1" ht="12" customHeight="1" x14ac:dyDescent="0.25">
      <c r="A5" s="5"/>
      <c r="B5" s="5"/>
      <c r="C5" s="5"/>
      <c r="D5" s="5"/>
      <c r="E5" s="5"/>
      <c r="F5" s="5"/>
      <c r="G5" s="5"/>
      <c r="H5" s="5"/>
    </row>
    <row r="6" spans="1:10" s="8" customFormat="1" ht="38.25" customHeight="1" x14ac:dyDescent="0.25">
      <c r="A6" s="50" t="s">
        <v>10</v>
      </c>
      <c r="B6" s="60"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66"/>
      <c r="D6" s="67"/>
      <c r="E6" s="54" t="s">
        <v>17</v>
      </c>
      <c r="F6" s="54"/>
      <c r="G6" s="54"/>
      <c r="H6" s="54" t="s">
        <v>27</v>
      </c>
      <c r="I6" s="54" t="s">
        <v>21</v>
      </c>
      <c r="J6" s="54" t="s">
        <v>22</v>
      </c>
    </row>
    <row r="7" spans="1:10" s="8" customFormat="1" ht="92.25" customHeight="1" x14ac:dyDescent="0.25">
      <c r="A7" s="51"/>
      <c r="B7" s="9" t="s">
        <v>15</v>
      </c>
      <c r="C7" s="9"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9" t="s">
        <v>26</v>
      </c>
      <c r="E7" s="9" t="s">
        <v>18</v>
      </c>
      <c r="F7" s="9" t="s">
        <v>19</v>
      </c>
      <c r="G7" s="9" t="s">
        <v>20</v>
      </c>
      <c r="H7" s="54"/>
      <c r="I7" s="54"/>
      <c r="J7" s="54"/>
    </row>
    <row r="8" spans="1:10" s="8" customFormat="1" x14ac:dyDescent="0.25">
      <c r="A8" s="15">
        <v>1</v>
      </c>
      <c r="B8" s="9">
        <v>2</v>
      </c>
      <c r="C8" s="9">
        <v>3</v>
      </c>
      <c r="D8" s="9">
        <v>4</v>
      </c>
      <c r="E8" s="9">
        <v>5</v>
      </c>
      <c r="F8" s="9">
        <v>6</v>
      </c>
      <c r="G8" s="9">
        <v>7</v>
      </c>
      <c r="H8" s="9">
        <v>8</v>
      </c>
      <c r="I8" s="9">
        <v>9</v>
      </c>
      <c r="J8" s="9">
        <v>10</v>
      </c>
    </row>
    <row r="9" spans="1:10" s="32" customFormat="1" ht="34.5" customHeight="1" x14ac:dyDescent="0.25">
      <c r="A9" s="68">
        <v>1</v>
      </c>
      <c r="B9" s="68"/>
      <c r="C9" s="29"/>
      <c r="D9" s="28"/>
      <c r="E9" s="30"/>
      <c r="F9" s="30"/>
      <c r="G9" s="30"/>
      <c r="H9" s="31">
        <f t="shared" ref="H9:H11" si="0">D9</f>
        <v>0</v>
      </c>
      <c r="I9" s="64">
        <f>ROUND(AVERAGE(H9:H11),2)</f>
        <v>0</v>
      </c>
      <c r="J9" s="65" t="e">
        <f>STDEVA(H9:H11)/I9*100</f>
        <v>#DIV/0!</v>
      </c>
    </row>
    <row r="10" spans="1:10" s="32" customFormat="1" ht="16.5" customHeight="1" x14ac:dyDescent="0.25">
      <c r="A10" s="69"/>
      <c r="B10" s="69"/>
      <c r="C10" s="29"/>
      <c r="D10" s="28"/>
      <c r="E10" s="30"/>
      <c r="F10" s="30"/>
      <c r="G10" s="30"/>
      <c r="H10" s="31">
        <f t="shared" si="0"/>
        <v>0</v>
      </c>
      <c r="I10" s="64"/>
      <c r="J10" s="65"/>
    </row>
    <row r="11" spans="1:10" s="32" customFormat="1" ht="16.5" customHeight="1" x14ac:dyDescent="0.25">
      <c r="A11" s="70"/>
      <c r="B11" s="70"/>
      <c r="C11" s="29"/>
      <c r="D11" s="28"/>
      <c r="E11" s="30"/>
      <c r="F11" s="30"/>
      <c r="G11" s="30"/>
      <c r="H11" s="31">
        <f t="shared" si="0"/>
        <v>0</v>
      </c>
      <c r="I11" s="64"/>
      <c r="J11" s="65"/>
    </row>
    <row r="12" spans="1:10" ht="16.5" customHeight="1" x14ac:dyDescent="0.25">
      <c r="H12" s="1">
        <f t="shared" ref="H12" si="1">D12</f>
        <v>0</v>
      </c>
    </row>
    <row r="13" spans="1:10" ht="16.5" customHeight="1" x14ac:dyDescent="0.25"/>
    <row r="14" spans="1:10" ht="16.5" customHeight="1" x14ac:dyDescent="0.25"/>
    <row r="15" spans="1:10" ht="16.5" customHeight="1" x14ac:dyDescent="0.25"/>
    <row r="16" spans="1:10" ht="16.5" customHeight="1" x14ac:dyDescent="0.25"/>
    <row r="17" ht="16.5" customHeight="1" x14ac:dyDescent="0.25"/>
    <row r="18" ht="16.5" customHeight="1" x14ac:dyDescent="0.25"/>
    <row r="19" ht="16.5" customHeight="1" x14ac:dyDescent="0.25"/>
    <row r="20" ht="16.5" customHeight="1" x14ac:dyDescent="0.25"/>
    <row r="21" ht="16.5" customHeight="1" x14ac:dyDescent="0.25"/>
    <row r="22" ht="16.5" customHeight="1" x14ac:dyDescent="0.25"/>
    <row r="23" ht="16.5" customHeight="1" x14ac:dyDescent="0.25"/>
    <row r="24" ht="16.5" customHeight="1" x14ac:dyDescent="0.25"/>
    <row r="25" ht="16.5" customHeight="1" x14ac:dyDescent="0.25"/>
    <row r="26" ht="16.5" customHeight="1" x14ac:dyDescent="0.25"/>
    <row r="27" ht="16.5" customHeight="1" x14ac:dyDescent="0.25"/>
    <row r="28" ht="16.5" customHeight="1" x14ac:dyDescent="0.25"/>
    <row r="29" ht="16.5" customHeight="1" x14ac:dyDescent="0.25"/>
    <row r="30" ht="16.5" customHeight="1" x14ac:dyDescent="0.25"/>
    <row r="31" ht="16.5" customHeight="1" x14ac:dyDescent="0.25"/>
    <row r="32" ht="16.5" customHeight="1" x14ac:dyDescent="0.25"/>
    <row r="33" ht="16.5" customHeight="1" x14ac:dyDescent="0.25"/>
    <row r="34" ht="16.5" customHeight="1" x14ac:dyDescent="0.25"/>
    <row r="35" ht="16.5" customHeight="1" x14ac:dyDescent="0.25"/>
    <row r="36" ht="16.5" customHeight="1" x14ac:dyDescent="0.25"/>
    <row r="37" ht="16.5" customHeight="1" x14ac:dyDescent="0.25"/>
    <row r="38" ht="16.5" customHeight="1" x14ac:dyDescent="0.25"/>
    <row r="39" ht="16.5" customHeight="1" x14ac:dyDescent="0.25"/>
    <row r="40" ht="16.5" customHeight="1" x14ac:dyDescent="0.25"/>
    <row r="41" ht="16.5" customHeight="1" x14ac:dyDescent="0.25"/>
    <row r="42" ht="16.5" customHeight="1" x14ac:dyDescent="0.25"/>
    <row r="43" ht="16.5" customHeight="1" x14ac:dyDescent="0.25"/>
    <row r="44" ht="16.5" customHeight="1" x14ac:dyDescent="0.25"/>
    <row r="45" ht="16.5" customHeight="1" x14ac:dyDescent="0.25"/>
    <row r="46" ht="16.5" customHeight="1" x14ac:dyDescent="0.25"/>
    <row r="47" ht="16.5" customHeight="1" x14ac:dyDescent="0.25"/>
    <row r="48" ht="16.5" customHeight="1" x14ac:dyDescent="0.25"/>
    <row r="49" ht="16.5" customHeight="1" x14ac:dyDescent="0.25"/>
    <row r="50" ht="16.5" customHeight="1" x14ac:dyDescent="0.25"/>
    <row r="51" ht="16.5" customHeight="1" x14ac:dyDescent="0.25"/>
    <row r="52" ht="16.5" customHeight="1" x14ac:dyDescent="0.25"/>
    <row r="53" ht="16.5" customHeight="1" x14ac:dyDescent="0.25"/>
    <row r="54" ht="16.5" customHeight="1" x14ac:dyDescent="0.25"/>
    <row r="55" ht="16.5" customHeight="1" x14ac:dyDescent="0.25"/>
    <row r="56" ht="16.5" customHeight="1" x14ac:dyDescent="0.25"/>
    <row r="57" ht="16.5" customHeight="1" x14ac:dyDescent="0.25"/>
    <row r="58" ht="16.5" customHeight="1" x14ac:dyDescent="0.25"/>
    <row r="59" ht="16.5" customHeight="1" x14ac:dyDescent="0.25"/>
    <row r="60" ht="16.5" customHeight="1" x14ac:dyDescent="0.25"/>
    <row r="61" ht="16.5" customHeight="1" x14ac:dyDescent="0.25"/>
    <row r="62" ht="16.5" customHeight="1" x14ac:dyDescent="0.25"/>
    <row r="63" ht="16.5" customHeight="1" x14ac:dyDescent="0.25"/>
    <row r="64" ht="16.5" customHeight="1" x14ac:dyDescent="0.25"/>
    <row r="65" ht="16.5" customHeight="1" x14ac:dyDescent="0.25"/>
  </sheetData>
  <sheetProtection formatColumns="0" formatRows="0" insertRows="0" deleteRows="0" selectLockedCells="1" sort="0" autoFilter="0"/>
  <mergeCells count="13">
    <mergeCell ref="J6:J7"/>
    <mergeCell ref="H1:I1"/>
    <mergeCell ref="A4:J4"/>
    <mergeCell ref="I9:I11"/>
    <mergeCell ref="J9:J11"/>
    <mergeCell ref="I2:J2"/>
    <mergeCell ref="A6:A7"/>
    <mergeCell ref="E6:G6"/>
    <mergeCell ref="H6:H7"/>
    <mergeCell ref="B6:D6"/>
    <mergeCell ref="I6:I7"/>
    <mergeCell ref="B9:B11"/>
    <mergeCell ref="A9:A11"/>
  </mergeCells>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8"/>
  <sheetViews>
    <sheetView workbookViewId="0">
      <selection activeCell="C3" sqref="C3"/>
    </sheetView>
  </sheetViews>
  <sheetFormatPr defaultColWidth="14.5703125" defaultRowHeight="18.75" customHeight="1" x14ac:dyDescent="0.25"/>
  <cols>
    <col min="1" max="1" width="116.85546875" style="21" customWidth="1"/>
    <col min="2" max="16384" width="14.5703125" style="21"/>
  </cols>
  <sheetData>
    <row r="1" spans="1:1" ht="18.75" customHeight="1" x14ac:dyDescent="0.25">
      <c r="A1" s="20" t="s">
        <v>29</v>
      </c>
    </row>
    <row r="2" spans="1:1" ht="18.75" customHeight="1" x14ac:dyDescent="0.25">
      <c r="A2" s="20" t="s">
        <v>30</v>
      </c>
    </row>
    <row r="4" spans="1:1" ht="18.75" customHeight="1" x14ac:dyDescent="0.25">
      <c r="A4" s="21" t="s">
        <v>23</v>
      </c>
    </row>
    <row r="5" spans="1:1" ht="18.75" customHeight="1" x14ac:dyDescent="0.25">
      <c r="A5" s="20" t="s">
        <v>28</v>
      </c>
    </row>
    <row r="7" spans="1:1" ht="18.75" customHeight="1" x14ac:dyDescent="0.25">
      <c r="A7" s="21" t="s">
        <v>31</v>
      </c>
    </row>
    <row r="8" spans="1:1" ht="18.75" customHeight="1" x14ac:dyDescent="0.25">
      <c r="A8" s="21" t="s">
        <v>33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User</cp:lastModifiedBy>
  <dcterms:created xsi:type="dcterms:W3CDTF">2016-09-14T10:28:21Z</dcterms:created>
  <dcterms:modified xsi:type="dcterms:W3CDTF">2022-03-18T10:47:49Z</dcterms:modified>
</cp:coreProperties>
</file>