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440" windowHeight="12240"/>
  </bookViews>
  <sheets>
    <sheet name="Лист1" sheetId="1" r:id="rId1"/>
    <sheet name="Лист2" sheetId="2" r:id="rId2"/>
  </sheets>
  <calcPr calcId="144525"/>
</workbook>
</file>

<file path=xl/calcChain.xml><?xml version="1.0" encoding="utf-8"?>
<calcChain xmlns="http://schemas.openxmlformats.org/spreadsheetml/2006/main">
  <c r="M11" i="1" l="1"/>
  <c r="N11" i="1" s="1"/>
  <c r="M9" i="1"/>
  <c r="M8" i="1"/>
  <c r="N8" i="1" s="1"/>
  <c r="N9" i="1"/>
  <c r="M10" i="1"/>
  <c r="N10" i="1" s="1"/>
  <c r="M12" i="1" l="1"/>
  <c r="N12" i="1" l="1"/>
  <c r="N13" i="1" s="1"/>
</calcChain>
</file>

<file path=xl/sharedStrings.xml><?xml version="1.0" encoding="utf-8"?>
<sst xmlns="http://schemas.openxmlformats.org/spreadsheetml/2006/main" count="49" uniqueCount="30">
  <si>
    <t>ОБОСНОВАНИЕ НАЧАЛЬНОЙ (МАКСИМАЛЬНОЙ) ЦЕНЫ КОНТРАКТА</t>
  </si>
  <si>
    <t>Используемый метод определения начальной (максимальной) цены контракта : метод сопоставления рыночных цен.</t>
  </si>
  <si>
    <t>Наименование товара, работ, услуг</t>
  </si>
  <si>
    <t>Основные характеристики закупаемого товара, работ, услуг</t>
  </si>
  <si>
    <t>Ед. изм</t>
  </si>
  <si>
    <t>Кол-во</t>
  </si>
  <si>
    <t>Ценовая информация** (руб./ед.изм.)</t>
  </si>
  <si>
    <t>Однородность совокупности значений выявленных цен, используемых в расчете НМЦК, ЦКЕП</t>
  </si>
  <si>
    <t>НМЦК, ЦКЕП, определяемая методом сопоставимых рыночных цен (анализа рынка)</t>
  </si>
  <si>
    <t>Стоимость, в руб.</t>
  </si>
  <si>
    <t>Источник цены № 1 (коммерческое 
 предложение)</t>
  </si>
  <si>
    <t>Источник цены № 2 (коммерческое 
 предложение)</t>
  </si>
  <si>
    <t>Источник цены № 3 (коммерческое 
 предложение)</t>
  </si>
  <si>
    <t>Средняя арифметическая цена за единицу &lt;ц&gt;</t>
  </si>
  <si>
    <t>Среднее квадратичное отклонение</t>
  </si>
  <si>
    <t>коэффициент вариации цен V (%)  (не должен превышать 33%)</t>
  </si>
  <si>
    <t>Расчет Н(М)ЦК по формуле v - количество (объем) закупаемого товара (работы, услуги);
 n - количество значений, используемых в расчете;
 i - номер источника ценовой информации;
  - цена единицы</t>
  </si>
  <si>
    <t>Цена за единицу изм. (руб.)</t>
  </si>
  <si>
    <t>-</t>
  </si>
  <si>
    <t>* В соответствии со ст. 22 Федерального закона от 05.04.2013 г. № 44-ФЗ, Приказом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</si>
  <si>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** Корректировка цены товара, работы, услуги в зависимости от способа осуществления закупки, явившейся источником информации о цене товара, работы, услуги НЕ ПРОИЗВОДИЛАСЬ</t>
  </si>
  <si>
    <t>шт</t>
  </si>
  <si>
    <t>Итого:</t>
  </si>
  <si>
    <t>Станок фрезерный универсальный</t>
  </si>
  <si>
    <t>Станок вертикально-сверлильный</t>
  </si>
  <si>
    <t>Станок для заточки универсальный</t>
  </si>
  <si>
    <t>Предмет закупки: Шифр: 20-2021- нр5491 Поставка станков в рамках мероприятий федерального проекта "Успех каждого ребенка" национального проекта "Образование"</t>
  </si>
  <si>
    <t>Дата подготовки обоснования начальной (максимальной) цены контракта: 26.05.2021 г.</t>
  </si>
  <si>
    <t>Паяльная станция Тип 1</t>
  </si>
  <si>
    <t>Паяльная станция Тип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</si>
</sst>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0"/>
      <color rgb="FF000000"/>
      <name val="Arial"/>
    </font>
    <font>
      <sz val="10"/>
      <color rgb="FF000000"/>
      <name val="&quot;Times New Roman&quot;"/>
    </font>
    <font>
      <sz val="10"/>
      <color theme="1"/>
      <name val="Arial"/>
      <family val="2"/>
      <charset val="204"/>
    </font>
    <font>
      <sz val="9"/>
      <color rgb="FF000000"/>
      <name val="&quot;Times New Roman&quot;"/>
    </font>
    <font>
      <sz val="10"/>
      <name val="Arial"/>
      <family val="2"/>
      <charset val="204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2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0" fillId="0" borderId="0" xfId="0" applyFont="1" applyAlignment="1"/>
    <xf numFmtId="0" fontId="4" fillId="0" borderId="5" xfId="0" applyFont="1" applyBorder="1"/>
    <xf numFmtId="0" fontId="0" fillId="0" borderId="0" xfId="0" applyFont="1" applyAlignment="1"/>
    <xf numFmtId="0" fontId="4" fillId="0" borderId="6" xfId="0" applyFont="1" applyBorder="1"/>
    <xf numFmtId="0" fontId="5" fillId="0" borderId="8" xfId="0" applyFont="1" applyBorder="1" applyAlignment="1">
      <alignment wrapText="1"/>
    </xf>
    <xf numFmtId="0" fontId="1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wrapText="1"/>
    </xf>
    <xf numFmtId="0" fontId="4" fillId="0" borderId="9" xfId="0" applyFont="1" applyBorder="1"/>
    <xf numFmtId="4" fontId="1" fillId="0" borderId="9" xfId="0" applyNumberFormat="1" applyFont="1" applyFill="1" applyBorder="1" applyAlignment="1">
      <alignment horizontal="center" vertical="center" wrapText="1"/>
    </xf>
    <xf numFmtId="4" fontId="1" fillId="0" borderId="11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center" vertical="center"/>
    </xf>
    <xf numFmtId="0" fontId="4" fillId="0" borderId="8" xfId="0" applyFont="1" applyBorder="1"/>
    <xf numFmtId="0" fontId="1" fillId="0" borderId="8" xfId="0" applyFont="1" applyBorder="1" applyAlignment="1">
      <alignment horizontal="center" vertical="center" wrapText="1"/>
    </xf>
    <xf numFmtId="4" fontId="1" fillId="0" borderId="8" xfId="0" applyNumberFormat="1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right"/>
    </xf>
    <xf numFmtId="0" fontId="4" fillId="0" borderId="3" xfId="0" applyFont="1" applyBorder="1" applyAlignment="1">
      <alignment horizontal="right"/>
    </xf>
    <xf numFmtId="0" fontId="1" fillId="0" borderId="7" xfId="0" applyFont="1" applyBorder="1" applyAlignment="1">
      <alignment horizontal="left" vertical="center" wrapText="1"/>
    </xf>
    <xf numFmtId="0" fontId="4" fillId="0" borderId="7" xfId="0" applyFont="1" applyBorder="1"/>
    <xf numFmtId="0" fontId="1" fillId="0" borderId="0" xfId="0" applyFont="1" applyAlignment="1">
      <alignment horizontal="left" vertical="center" wrapText="1"/>
    </xf>
    <xf numFmtId="0" fontId="0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4" fillId="0" borderId="4" xfId="0" applyFont="1" applyBorder="1"/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0" fillId="0" borderId="0" xfId="0" applyFont="1" applyFill="1" applyAlignment="1"/>
    <xf numFmtId="0" fontId="1" fillId="0" borderId="7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Z990"/>
  <sheetViews>
    <sheetView tabSelected="1" zoomScale="85" zoomScaleNormal="85" workbookViewId="0">
      <selection activeCell="A13" sqref="A13:M13"/>
    </sheetView>
  </sheetViews>
  <sheetFormatPr defaultColWidth="14.42578125" defaultRowHeight="15.75" customHeight="1"/>
  <cols>
    <col min="12" max="12" width="21.42578125" customWidth="1"/>
  </cols>
  <sheetData>
    <row r="1" spans="1:26" ht="12.75">
      <c r="A1" s="38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1"/>
      <c r="N1" s="1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.75">
      <c r="A2" s="39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3"/>
      <c r="N2" s="1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>
      <c r="A3" s="39" t="s">
        <v>26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3"/>
      <c r="N3" s="1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>
      <c r="A4" s="39" t="s">
        <v>27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1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>
      <c r="A5" s="30" t="s">
        <v>1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1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.75">
      <c r="A6" s="32"/>
      <c r="B6" s="32" t="s">
        <v>2</v>
      </c>
      <c r="C6" s="32" t="s">
        <v>3</v>
      </c>
      <c r="D6" s="32" t="s">
        <v>4</v>
      </c>
      <c r="E6" s="32" t="s">
        <v>5</v>
      </c>
      <c r="F6" s="34" t="s">
        <v>6</v>
      </c>
      <c r="G6" s="35"/>
      <c r="H6" s="36"/>
      <c r="I6" s="37" t="s">
        <v>7</v>
      </c>
      <c r="J6" s="35"/>
      <c r="K6" s="36"/>
      <c r="L6" s="41" t="s">
        <v>8</v>
      </c>
      <c r="M6" s="36"/>
      <c r="N6" s="32" t="s">
        <v>9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3">
      <c r="A7" s="33"/>
      <c r="B7" s="33"/>
      <c r="C7" s="33"/>
      <c r="D7" s="33"/>
      <c r="E7" s="33"/>
      <c r="F7" s="4" t="s">
        <v>10</v>
      </c>
      <c r="G7" s="4" t="s">
        <v>11</v>
      </c>
      <c r="H7" s="4" t="s">
        <v>12</v>
      </c>
      <c r="I7" s="5" t="s">
        <v>13</v>
      </c>
      <c r="J7" s="5" t="s">
        <v>14</v>
      </c>
      <c r="K7" s="24" t="s">
        <v>15</v>
      </c>
      <c r="L7" s="22" t="s">
        <v>16</v>
      </c>
      <c r="M7" s="5" t="s">
        <v>17</v>
      </c>
      <c r="N7" s="33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s="10" customFormat="1" ht="30">
      <c r="A8" s="13">
        <v>1</v>
      </c>
      <c r="B8" s="16" t="s">
        <v>28</v>
      </c>
      <c r="C8" s="11"/>
      <c r="D8" s="11" t="s">
        <v>21</v>
      </c>
      <c r="E8" s="9">
        <v>8</v>
      </c>
      <c r="F8" s="8">
        <v>4500</v>
      </c>
      <c r="G8" s="8">
        <v>4500</v>
      </c>
      <c r="H8" s="8">
        <v>4500</v>
      </c>
      <c r="I8" s="5" t="s">
        <v>18</v>
      </c>
      <c r="J8" s="5" t="s">
        <v>18</v>
      </c>
      <c r="K8" s="5" t="s">
        <v>18</v>
      </c>
      <c r="L8" s="5" t="s">
        <v>18</v>
      </c>
      <c r="M8" s="8">
        <f t="shared" ref="M8:M10" si="0">F8</f>
        <v>4500</v>
      </c>
      <c r="N8" s="6">
        <f t="shared" ref="N8:N11" si="1">M8*E8</f>
        <v>36000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s="10" customFormat="1" ht="60">
      <c r="A9" s="13">
        <v>2</v>
      </c>
      <c r="B9" s="16" t="s">
        <v>23</v>
      </c>
      <c r="C9" s="11"/>
      <c r="D9" s="11" t="s">
        <v>21</v>
      </c>
      <c r="E9" s="9">
        <v>5</v>
      </c>
      <c r="F9" s="8">
        <v>46687</v>
      </c>
      <c r="G9" s="8">
        <v>51287</v>
      </c>
      <c r="H9" s="8">
        <v>51287</v>
      </c>
      <c r="I9" s="5" t="s">
        <v>18</v>
      </c>
      <c r="J9" s="5" t="s">
        <v>18</v>
      </c>
      <c r="K9" s="5" t="s">
        <v>18</v>
      </c>
      <c r="L9" s="5" t="s">
        <v>18</v>
      </c>
      <c r="M9" s="8">
        <f>F9</f>
        <v>46687</v>
      </c>
      <c r="N9" s="6">
        <f t="shared" si="1"/>
        <v>233435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s="10" customFormat="1" ht="45">
      <c r="A10" s="13">
        <v>3</v>
      </c>
      <c r="B10" s="16" t="s">
        <v>24</v>
      </c>
      <c r="C10" s="17"/>
      <c r="D10" s="17" t="s">
        <v>21</v>
      </c>
      <c r="E10" s="9">
        <v>2</v>
      </c>
      <c r="F10" s="8">
        <v>15000</v>
      </c>
      <c r="G10" s="8">
        <v>10000</v>
      </c>
      <c r="H10" s="8">
        <v>10000</v>
      </c>
      <c r="I10" s="15" t="s">
        <v>18</v>
      </c>
      <c r="J10" s="15" t="s">
        <v>18</v>
      </c>
      <c r="K10" s="15" t="s">
        <v>18</v>
      </c>
      <c r="L10" s="15" t="s">
        <v>18</v>
      </c>
      <c r="M10" s="18">
        <f t="shared" si="0"/>
        <v>15000</v>
      </c>
      <c r="N10" s="19">
        <f t="shared" si="1"/>
        <v>30000</v>
      </c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s="12" customFormat="1" ht="60">
      <c r="A11" s="13">
        <v>4</v>
      </c>
      <c r="B11" s="14" t="s">
        <v>25</v>
      </c>
      <c r="C11" s="21"/>
      <c r="D11" s="21" t="s">
        <v>21</v>
      </c>
      <c r="E11" s="9">
        <v>2</v>
      </c>
      <c r="F11" s="8">
        <v>15000</v>
      </c>
      <c r="G11" s="8">
        <v>10000</v>
      </c>
      <c r="H11" s="8">
        <v>15000</v>
      </c>
      <c r="I11" s="22"/>
      <c r="J11" s="22"/>
      <c r="K11" s="22"/>
      <c r="L11" s="22"/>
      <c r="M11" s="23">
        <f>F11</f>
        <v>15000</v>
      </c>
      <c r="N11" s="19">
        <f t="shared" si="1"/>
        <v>30000</v>
      </c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30">
      <c r="A12" s="13">
        <v>5</v>
      </c>
      <c r="B12" s="14" t="s">
        <v>29</v>
      </c>
      <c r="C12" s="9"/>
      <c r="D12" s="11" t="s">
        <v>21</v>
      </c>
      <c r="E12" s="9">
        <v>8</v>
      </c>
      <c r="F12" s="8">
        <v>9250</v>
      </c>
      <c r="G12" s="8">
        <v>9250</v>
      </c>
      <c r="H12" s="8">
        <v>9250</v>
      </c>
      <c r="I12" s="5" t="s">
        <v>18</v>
      </c>
      <c r="J12" s="5" t="s">
        <v>18</v>
      </c>
      <c r="K12" s="5" t="s">
        <v>18</v>
      </c>
      <c r="L12" s="5" t="s">
        <v>18</v>
      </c>
      <c r="M12" s="8">
        <f>F12</f>
        <v>9250</v>
      </c>
      <c r="N12" s="20">
        <f>M12*E12</f>
        <v>74000</v>
      </c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2.75">
      <c r="A13" s="25" t="s">
        <v>22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7"/>
      <c r="N13" s="7">
        <f>SUM(N8:N12)</f>
        <v>403435</v>
      </c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2.75">
      <c r="A14" s="28" t="s">
        <v>19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1"/>
      <c r="N14" s="1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2.75">
      <c r="A15" s="30" t="s">
        <v>20</v>
      </c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1"/>
      <c r="N15" s="1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2.7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2.7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2.7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2.7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2.7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2.7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.7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2.7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.7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2.7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2.7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2.7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2.7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2.7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2.7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2.7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2.7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2.7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7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7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7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.7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</sheetData>
  <mergeCells count="17">
    <mergeCell ref="N6:N7"/>
    <mergeCell ref="A1:L1"/>
    <mergeCell ref="A2:L2"/>
    <mergeCell ref="A3:L3"/>
    <mergeCell ref="A4:M4"/>
    <mergeCell ref="A5:M5"/>
    <mergeCell ref="L6:M6"/>
    <mergeCell ref="B6:B7"/>
    <mergeCell ref="A13:M13"/>
    <mergeCell ref="A14:L14"/>
    <mergeCell ref="A15:L15"/>
    <mergeCell ref="A6:A7"/>
    <mergeCell ref="C6:C7"/>
    <mergeCell ref="D6:D7"/>
    <mergeCell ref="E6:E7"/>
    <mergeCell ref="F6:H6"/>
    <mergeCell ref="I6:K6"/>
  </mergeCells>
  <printOptions horizontalCentered="1" gridLines="1"/>
  <pageMargins left="0.7" right="0.7" top="0.75" bottom="0.75" header="0" footer="0"/>
  <pageSetup paperSize="9" fitToHeight="0" pageOrder="overThenDown" orientation="landscape" cellComments="atEn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"/>
  <sheetViews>
    <sheetView workbookViewId="0"/>
  </sheetViews>
  <sheetFormatPr defaultColWidth="14.42578125" defaultRowHeight="15.75" customHeight="1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 Windows</cp:lastModifiedBy>
  <dcterms:created xsi:type="dcterms:W3CDTF">2021-05-26T15:23:21Z</dcterms:created>
  <dcterms:modified xsi:type="dcterms:W3CDTF">2021-05-26T15:35:01Z</dcterms:modified>
</cp:coreProperties>
</file>