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9200" windowHeight="11145"/>
  </bookViews>
  <sheets>
    <sheet name="Приложение №2" sheetId="1" r:id="rId1"/>
    <sheet name="Приложение 2.1." sheetId="2" r:id="rId2"/>
    <sheet name="Приложение 2.2." sheetId="4" r:id="rId3"/>
  </sheets>
  <definedNames>
    <definedName name="_ftn2_1">'Приложение №2'!#REF!</definedName>
    <definedName name="_GoBack_2">'Приложение 2.1.'!$J$5</definedName>
    <definedName name="_xlnm._FilterDatabase" localSheetId="1" hidden="1">'Приложение 2.1.'!$A$7:$IN$7</definedName>
    <definedName name="_xlnm._FilterDatabase" localSheetId="2" hidden="1">'Приложение 2.2.'!$A$8:$V$8</definedName>
    <definedName name="Print_Area_1">'Приложение №2'!$A$1:$M$15</definedName>
    <definedName name="Print_Area_2">'Приложение 2.1.'!$A$1:$J$7</definedName>
    <definedName name="Print_Area_3">#REF!</definedName>
    <definedName name="Print_Area_4">'Приложение 2.2.'!$A$1:$M$8</definedName>
    <definedName name="_xlnm.Print_Area" localSheetId="1">'Приложение 2.1.'!$A$1:$J$10</definedName>
    <definedName name="_xlnm.Print_Area" localSheetId="0">'Приложение №2'!$A$1:$O$19</definedName>
  </definedNames>
  <calcPr calcId="145621"/>
</workbook>
</file>

<file path=xl/calcChain.xml><?xml version="1.0" encoding="utf-8"?>
<calcChain xmlns="http://schemas.openxmlformats.org/spreadsheetml/2006/main">
  <c r="M10" i="4" l="1"/>
  <c r="E9" i="2" s="1"/>
  <c r="I9" i="2" s="1"/>
  <c r="J9" i="2" s="1"/>
  <c r="M11" i="4"/>
  <c r="E10" i="2" s="1"/>
  <c r="I10" i="2" s="1"/>
  <c r="J10" i="2" s="1"/>
  <c r="L10" i="4"/>
  <c r="L11" i="4"/>
  <c r="F10" i="4"/>
  <c r="F11" i="4"/>
  <c r="F9" i="4"/>
  <c r="D10" i="4"/>
  <c r="D11" i="4"/>
  <c r="D9" i="4"/>
  <c r="B10" i="4"/>
  <c r="B11" i="4"/>
  <c r="B9" i="4"/>
  <c r="M9" i="4" l="1"/>
  <c r="E8" i="2" s="1"/>
  <c r="I8" i="2" s="1"/>
  <c r="J8" i="2" s="1"/>
  <c r="J11" i="2" s="1"/>
  <c r="B8" i="1" s="1"/>
  <c r="L9" i="4"/>
</calcChain>
</file>

<file path=xl/sharedStrings.xml><?xml version="1.0" encoding="utf-8"?>
<sst xmlns="http://schemas.openxmlformats.org/spreadsheetml/2006/main" count="52" uniqueCount="40">
  <si>
    <t>Обоснование НМЦК</t>
  </si>
  <si>
    <t>Предмет муниципального контракта (договора)</t>
  </si>
  <si>
    <t>Основные характеристики объекта закупки</t>
  </si>
  <si>
    <t>Используемый метод определения НМЦК с обоснованием</t>
  </si>
  <si>
    <t>НМЦК, руб.</t>
  </si>
  <si>
    <t>Расчет НМЦК</t>
  </si>
  <si>
    <t>Дата подготовки обоснования НМЦК</t>
  </si>
  <si>
    <t>Определение НМЦК методом сопоставимых рыночных цен (анализа рынка)</t>
  </si>
  <si>
    <t>№ п/п</t>
  </si>
  <si>
    <t>Наименование товара (работы, услуги)</t>
  </si>
  <si>
    <t>Количество (объем) товара (работы, услуги)</t>
  </si>
  <si>
    <t>Цена за единицу товара (работы, услуги) из различных источников ценовой информации, руб.</t>
  </si>
  <si>
    <t>Средняя цена за единицу товара (работы, услуги), руб.</t>
  </si>
  <si>
    <t>запрос поставщикам (подрядчикам, исполнителям)</t>
  </si>
  <si>
    <t>запрос в ЕИС</t>
  </si>
  <si>
    <t>реестр контрактов</t>
  </si>
  <si>
    <t>общедоступные источники</t>
  </si>
  <si>
    <t>Информация от поставщиков (подрядчиков, исполнителей) о предлагаемых идентичных (однородных) товарах (работах, услугах)</t>
  </si>
  <si>
    <t>№4</t>
  </si>
  <si>
    <t>№5</t>
  </si>
  <si>
    <t>наименование товара (работы, услуги)</t>
  </si>
  <si>
    <t>цена за единицу, руб.</t>
  </si>
  <si>
    <t>Единица изм.</t>
  </si>
  <si>
    <t>Приложение 2.1</t>
  </si>
  <si>
    <t>Приложение 2.2</t>
  </si>
  <si>
    <t>Определение НМЦК методом сопоставимых рыночных цен (анализа рынка) в соответствии с п.2 ст.22 Федерального закона №44-ФЗ</t>
  </si>
  <si>
    <t>Согласно приложения №3</t>
  </si>
  <si>
    <t>Определение ценовой информации, полученной от поставщиков (подрядчиков, исполнителей)</t>
  </si>
  <si>
    <t xml:space="preserve">Согласно приложения №2; 2.1; 2.2; 2.3. </t>
  </si>
  <si>
    <t>Приложение № 2</t>
  </si>
  <si>
    <t xml:space="preserve">Коэффициент вариации, % </t>
  </si>
  <si>
    <t>шт.</t>
  </si>
  <si>
    <t xml:space="preserve">Стоимость товара (работы, услуги), руб. </t>
  </si>
  <si>
    <t>Для кадровиков. Нормативные акты. 6 мес. и 1 мес. Дополнительно. Общий период подписки с 01.01.2022 по 31.07.2022.</t>
  </si>
  <si>
    <t>Справочник кадровика 6 мес. и 1 мес. Дополнительно. Общий период подписки с 01.01.2022 по 31.07.2022.</t>
  </si>
  <si>
    <t>Справочник руководителя образовательного учреждения. 6 мес. и 1 мес. Дополнительно. Общий период подписки с 01.01.2022 по 31.07.2022.</t>
  </si>
  <si>
    <t>Поставка периодических печатных изданий</t>
  </si>
  <si>
    <t>Вх.  16 от 27.09.2021</t>
  </si>
  <si>
    <t>Вх. 18 от 27.09.2021</t>
  </si>
  <si>
    <t>Вх. 17 от 27.09.2021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</si>
</sst>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\-??_р_._-;_-@_-"/>
    <numFmt numFmtId="165" formatCode="#,##0.00&quot;р.&quot;"/>
    <numFmt numFmtId="166" formatCode="0.0"/>
    <numFmt numFmtId="167" formatCode="#,##0.00_ ;\-#,##0.00\ "/>
  </numFmts>
  <fonts count="26" x14ac:knownFonts="1">
    <font>
      <sz val="10"/>
      <name val="Arial"/>
      <family val="2"/>
      <charset val="204"/>
    </font>
    <font>
      <sz val="8"/>
      <name val="Arial"/>
      <family val="2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color rgb="FF000000"/>
      <name val="Calibri"/>
      <family val="2"/>
      <charset val="204"/>
    </font>
    <font>
      <sz val="11"/>
      <name val="Cambria"/>
      <family val="1"/>
      <charset val="204"/>
    </font>
    <font>
      <sz val="12"/>
      <name val="Cambria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color rgb="FF000000"/>
      <name val="Calibri"/>
      <family val="2"/>
      <charset val="204"/>
    </font>
    <font>
      <b/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u/>
      <sz val="14"/>
      <color rgb="FF0000FF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rgb="FF000000"/>
      <name val="Calibri"/>
      <family val="2"/>
      <charset val="204"/>
    </font>
    <font>
      <b/>
      <u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2" fillId="0" borderId="0"/>
    <xf numFmtId="0" fontId="1" fillId="0" borderId="0"/>
    <xf numFmtId="0" fontId="6" fillId="0" borderId="0" xfId="0" applyFont="1" applyFill="1" applyBorder="1" applyAlignment="1">
      <alignment horizontal="right" vertical="center"/>
    </xf>
  </cellStyleXfs>
  <cellXfs count="95">
    <xf numFmtId="0" fontId="0" fillId="0" borderId="0" xfId="0"/>
    <xf numFmtId="0" fontId="2" fillId="0" borderId="0" xfId="3" applyFont="1" applyFill="1" applyBorder="1" applyAlignment="1"/>
    <xf numFmtId="0" fontId="2" fillId="0" borderId="0" xfId="3" applyFont="1" applyFill="1" applyBorder="1" applyAlignment="1">
      <alignment vertical="center" wrapText="1"/>
    </xf>
    <xf numFmtId="0" fontId="6" fillId="0" borderId="0" xfId="3" applyFont="1" applyFill="1" applyBorder="1" applyAlignment="1">
      <alignment horizontal="right" vertical="center"/>
    </xf>
    <xf numFmtId="0" fontId="3" fillId="0" borderId="0" xfId="3" applyFont="1" applyFill="1" applyBorder="1" applyAlignment="1">
      <alignment horizontal="right" vertical="center"/>
    </xf>
    <xf numFmtId="0" fontId="5" fillId="0" borderId="0" xfId="0" applyFont="1"/>
    <xf numFmtId="0" fontId="9" fillId="0" borderId="0" xfId="0" applyFont="1"/>
    <xf numFmtId="0" fontId="15" fillId="0" borderId="0" xfId="3" applyFont="1" applyFill="1" applyBorder="1" applyAlignment="1"/>
    <xf numFmtId="0" fontId="16" fillId="0" borderId="1" xfId="3" applyFont="1" applyFill="1" applyBorder="1" applyAlignment="1">
      <alignment vertical="center" wrapText="1"/>
    </xf>
    <xf numFmtId="0" fontId="16" fillId="0" borderId="0" xfId="3" applyFont="1" applyFill="1" applyBorder="1" applyAlignment="1"/>
    <xf numFmtId="164" fontId="4" fillId="0" borderId="0" xfId="1" applyFont="1" applyBorder="1" applyAlignment="1" applyProtection="1">
      <alignment vertical="center" wrapText="1"/>
    </xf>
    <xf numFmtId="0" fontId="10" fillId="0" borderId="1" xfId="3" applyFont="1" applyFill="1" applyBorder="1" applyAlignment="1">
      <alignment horizontal="center" vertical="top" wrapText="1"/>
    </xf>
    <xf numFmtId="0" fontId="16" fillId="0" borderId="1" xfId="3" applyFont="1" applyFill="1" applyBorder="1" applyAlignment="1">
      <alignment horizontal="center" vertical="top" wrapText="1"/>
    </xf>
    <xf numFmtId="0" fontId="11" fillId="0" borderId="1" xfId="3" applyFont="1" applyFill="1" applyBorder="1" applyAlignment="1">
      <alignment horizontal="center" vertical="center" wrapText="1"/>
    </xf>
    <xf numFmtId="0" fontId="12" fillId="0" borderId="1" xfId="3" applyFont="1" applyFill="1" applyBorder="1" applyAlignment="1">
      <alignment horizontal="center" vertical="center" wrapText="1"/>
    </xf>
    <xf numFmtId="0" fontId="21" fillId="0" borderId="1" xfId="2" applyNumberFormat="1" applyFont="1" applyBorder="1" applyAlignment="1" applyProtection="1">
      <alignment horizontal="center" vertical="center" wrapText="1"/>
    </xf>
    <xf numFmtId="0" fontId="22" fillId="0" borderId="1" xfId="3" applyFont="1" applyFill="1" applyBorder="1" applyAlignment="1">
      <alignment horizontal="center" vertical="center" wrapText="1"/>
    </xf>
    <xf numFmtId="164" fontId="12" fillId="0" borderId="1" xfId="1" applyFont="1" applyBorder="1" applyAlignment="1" applyProtection="1">
      <alignment horizontal="center" vertical="center" wrapText="1"/>
    </xf>
    <xf numFmtId="0" fontId="10" fillId="0" borderId="1" xfId="3" applyFont="1" applyFill="1" applyBorder="1" applyAlignment="1">
      <alignment horizontal="center" vertical="center" wrapText="1"/>
    </xf>
    <xf numFmtId="164" fontId="10" fillId="0" borderId="1" xfId="1" applyFont="1" applyBorder="1" applyAlignment="1" applyProtection="1">
      <alignment horizontal="center" vertical="center" wrapText="1"/>
    </xf>
    <xf numFmtId="164" fontId="20" fillId="0" borderId="1" xfId="1" applyFont="1" applyBorder="1" applyAlignment="1" applyProtection="1">
      <alignment horizontal="center" vertical="center" wrapText="1"/>
    </xf>
    <xf numFmtId="0" fontId="5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4" fillId="0" borderId="0" xfId="3" applyFont="1" applyFill="1" applyBorder="1" applyAlignment="1">
      <alignment vertical="center" wrapText="1"/>
    </xf>
    <xf numFmtId="164" fontId="9" fillId="0" borderId="0" xfId="1" applyFont="1" applyBorder="1" applyAlignment="1" applyProtection="1">
      <alignment vertical="center" wrapText="1"/>
    </xf>
    <xf numFmtId="1" fontId="11" fillId="0" borderId="1" xfId="3" applyNumberFormat="1" applyFont="1" applyFill="1" applyBorder="1" applyAlignment="1">
      <alignment horizontal="center" vertical="center" wrapText="1"/>
    </xf>
    <xf numFmtId="1" fontId="12" fillId="0" borderId="1" xfId="3" applyNumberFormat="1" applyFont="1" applyFill="1" applyBorder="1" applyAlignment="1">
      <alignment horizontal="center" vertical="center" wrapText="1"/>
    </xf>
    <xf numFmtId="1" fontId="12" fillId="0" borderId="1" xfId="1" applyNumberFormat="1" applyFont="1" applyBorder="1" applyAlignment="1" applyProtection="1">
      <alignment horizontal="center" vertical="center" wrapText="1"/>
    </xf>
    <xf numFmtId="0" fontId="16" fillId="0" borderId="0" xfId="3" applyFont="1" applyFill="1" applyBorder="1" applyAlignment="1">
      <alignment vertical="top" wrapText="1"/>
    </xf>
    <xf numFmtId="0" fontId="16" fillId="0" borderId="0" xfId="3" applyFont="1" applyFill="1" applyBorder="1" applyAlignment="1">
      <alignment vertical="center" wrapText="1"/>
    </xf>
    <xf numFmtId="0" fontId="13" fillId="0" borderId="0" xfId="3" applyNumberFormat="1" applyFont="1" applyFill="1" applyBorder="1" applyAlignment="1"/>
    <xf numFmtId="0" fontId="16" fillId="0" borderId="0" xfId="3" applyNumberFormat="1" applyFont="1" applyFill="1" applyBorder="1" applyAlignment="1">
      <alignment vertical="top" wrapText="1"/>
    </xf>
    <xf numFmtId="0" fontId="16" fillId="0" borderId="0" xfId="3" applyNumberFormat="1" applyFont="1" applyFill="1" applyBorder="1" applyAlignment="1"/>
    <xf numFmtId="0" fontId="8" fillId="0" borderId="0" xfId="3" applyNumberFormat="1" applyFont="1" applyFill="1" applyBorder="1" applyAlignment="1">
      <alignment vertical="center"/>
    </xf>
    <xf numFmtId="0" fontId="10" fillId="0" borderId="4" xfId="3" applyFont="1" applyFill="1" applyBorder="1" applyAlignment="1">
      <alignment horizontal="center" vertical="top" wrapText="1"/>
    </xf>
    <xf numFmtId="0" fontId="16" fillId="0" borderId="4" xfId="3" applyFont="1" applyFill="1" applyBorder="1" applyAlignment="1">
      <alignment horizontal="center" vertical="top" wrapText="1"/>
    </xf>
    <xf numFmtId="0" fontId="16" fillId="0" borderId="0" xfId="3" applyNumberFormat="1" applyFont="1" applyFill="1" applyBorder="1" applyAlignment="1">
      <alignment horizontal="center" vertical="center" wrapText="1"/>
    </xf>
    <xf numFmtId="0" fontId="16" fillId="0" borderId="0" xfId="3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3" fillId="0" borderId="0" xfId="3" applyNumberFormat="1" applyFont="1" applyFill="1" applyBorder="1" applyAlignment="1">
      <alignment vertical="top" wrapText="1"/>
    </xf>
    <xf numFmtId="0" fontId="16" fillId="0" borderId="0" xfId="3" applyNumberFormat="1" applyFont="1" applyFill="1" applyBorder="1" applyAlignment="1">
      <alignment vertical="top"/>
    </xf>
    <xf numFmtId="0" fontId="19" fillId="0" borderId="0" xfId="3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center" vertical="center" wrapText="1"/>
    </xf>
    <xf numFmtId="166" fontId="5" fillId="0" borderId="0" xfId="0" applyNumberFormat="1" applyFont="1"/>
    <xf numFmtId="166" fontId="5" fillId="0" borderId="0" xfId="0" applyNumberFormat="1" applyFont="1" applyAlignment="1">
      <alignment vertical="center" wrapText="1"/>
    </xf>
    <xf numFmtId="166" fontId="4" fillId="0" borderId="0" xfId="3" applyNumberFormat="1" applyFont="1" applyFill="1" applyBorder="1" applyAlignment="1">
      <alignment vertical="center" wrapText="1"/>
    </xf>
    <xf numFmtId="166" fontId="20" fillId="0" borderId="1" xfId="1" applyNumberFormat="1" applyFont="1" applyFill="1" applyBorder="1" applyAlignment="1" applyProtection="1">
      <alignment horizontal="center" vertical="center" wrapText="1"/>
    </xf>
    <xf numFmtId="0" fontId="24" fillId="0" borderId="6" xfId="2" applyNumberFormat="1" applyFont="1" applyFill="1" applyBorder="1" applyAlignment="1" applyProtection="1">
      <alignment horizontal="center" vertical="center" wrapText="1"/>
    </xf>
    <xf numFmtId="4" fontId="16" fillId="0" borderId="1" xfId="3" applyNumberFormat="1" applyFont="1" applyFill="1" applyBorder="1" applyAlignment="1">
      <alignment horizontal="center" vertical="top" wrapText="1"/>
    </xf>
    <xf numFmtId="0" fontId="20" fillId="0" borderId="1" xfId="0" applyFont="1" applyBorder="1" applyAlignment="1">
      <alignment horizontal="center" vertical="center" wrapText="1"/>
    </xf>
    <xf numFmtId="167" fontId="10" fillId="0" borderId="1" xfId="1" applyNumberFormat="1" applyFont="1" applyBorder="1" applyAlignment="1" applyProtection="1">
      <alignment horizontal="center" vertical="center" wrapText="1"/>
    </xf>
    <xf numFmtId="0" fontId="16" fillId="0" borderId="1" xfId="3" applyNumberFormat="1" applyFont="1" applyFill="1" applyBorder="1" applyAlignment="1">
      <alignment vertical="top" wrapText="1"/>
    </xf>
    <xf numFmtId="0" fontId="16" fillId="0" borderId="1" xfId="3" applyFont="1" applyFill="1" applyBorder="1" applyAlignment="1">
      <alignment horizontal="left" vertical="top" wrapText="1"/>
    </xf>
    <xf numFmtId="0" fontId="16" fillId="0" borderId="1" xfId="3" applyNumberFormat="1" applyFont="1" applyFill="1" applyBorder="1" applyAlignment="1">
      <alignment horizontal="center" vertical="top" wrapText="1"/>
    </xf>
    <xf numFmtId="0" fontId="14" fillId="0" borderId="1" xfId="3" applyNumberFormat="1" applyFont="1" applyFill="1" applyBorder="1" applyAlignment="1">
      <alignment vertical="top" wrapText="1"/>
    </xf>
    <xf numFmtId="0" fontId="20" fillId="0" borderId="1" xfId="0" applyFont="1" applyBorder="1"/>
    <xf numFmtId="0" fontId="10" fillId="0" borderId="1" xfId="3" applyNumberFormat="1" applyFont="1" applyFill="1" applyBorder="1" applyAlignment="1">
      <alignment vertical="top" wrapText="1"/>
    </xf>
    <xf numFmtId="164" fontId="20" fillId="0" borderId="1" xfId="1" applyFont="1" applyBorder="1" applyAlignment="1" applyProtection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4" fontId="25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/>
    </xf>
    <xf numFmtId="4" fontId="10" fillId="0" borderId="1" xfId="3" applyNumberFormat="1" applyFont="1" applyFill="1" applyBorder="1" applyAlignment="1">
      <alignment horizontal="center" vertical="center" wrapText="1"/>
    </xf>
    <xf numFmtId="164" fontId="14" fillId="0" borderId="1" xfId="3" applyNumberFormat="1" applyFont="1" applyFill="1" applyBorder="1" applyAlignment="1"/>
    <xf numFmtId="0" fontId="18" fillId="0" borderId="1" xfId="0" applyFont="1" applyBorder="1" applyAlignment="1">
      <alignment horizontal="center" vertical="top" wrapText="1"/>
    </xf>
    <xf numFmtId="164" fontId="16" fillId="0" borderId="1" xfId="1" applyFont="1" applyBorder="1" applyAlignment="1">
      <alignment horizontal="center" vertical="top" wrapText="1"/>
    </xf>
    <xf numFmtId="0" fontId="16" fillId="2" borderId="8" xfId="3" applyFont="1" applyFill="1" applyBorder="1" applyAlignment="1">
      <alignment horizontal="left" vertical="center" wrapText="1"/>
    </xf>
    <xf numFmtId="0" fontId="16" fillId="2" borderId="5" xfId="3" applyFont="1" applyFill="1" applyBorder="1" applyAlignment="1">
      <alignment horizontal="left" vertical="center" wrapText="1"/>
    </xf>
    <xf numFmtId="0" fontId="16" fillId="0" borderId="1" xfId="3" applyFont="1" applyFill="1" applyBorder="1" applyAlignment="1">
      <alignment horizontal="left" vertical="center" wrapText="1"/>
    </xf>
    <xf numFmtId="165" fontId="16" fillId="0" borderId="1" xfId="3" applyNumberFormat="1" applyFont="1" applyFill="1" applyBorder="1" applyAlignment="1">
      <alignment horizontal="left" vertical="center" wrapText="1"/>
    </xf>
    <xf numFmtId="14" fontId="18" fillId="0" borderId="1" xfId="3" applyNumberFormat="1" applyFont="1" applyFill="1" applyBorder="1" applyAlignment="1">
      <alignment horizontal="left" vertical="center" wrapText="1"/>
    </xf>
    <xf numFmtId="0" fontId="18" fillId="0" borderId="1" xfId="3" applyFont="1" applyFill="1" applyBorder="1" applyAlignment="1">
      <alignment horizontal="left" vertical="center" wrapText="1"/>
    </xf>
    <xf numFmtId="0" fontId="6" fillId="0" borderId="0" xfId="3" applyFont="1" applyFill="1" applyBorder="1" applyAlignment="1">
      <alignment horizontal="right" vertical="center"/>
    </xf>
    <xf numFmtId="0" fontId="7" fillId="0" borderId="0" xfId="3" applyFont="1" applyFill="1" applyBorder="1" applyAlignment="1"/>
    <xf numFmtId="0" fontId="23" fillId="0" borderId="0" xfId="3" applyFont="1" applyFill="1" applyBorder="1" applyAlignment="1">
      <alignment horizontal="right" vertical="center"/>
    </xf>
    <xf numFmtId="0" fontId="12" fillId="0" borderId="0" xfId="3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right" vertical="center" wrapText="1"/>
    </xf>
    <xf numFmtId="0" fontId="11" fillId="0" borderId="0" xfId="3" applyFont="1" applyFill="1" applyBorder="1" applyAlignment="1">
      <alignment horizontal="right" vertical="center"/>
    </xf>
    <xf numFmtId="0" fontId="17" fillId="0" borderId="0" xfId="3" applyFont="1" applyFill="1" applyBorder="1" applyAlignment="1">
      <alignment horizontal="center"/>
    </xf>
    <xf numFmtId="0" fontId="15" fillId="0" borderId="0" xfId="3" applyFont="1" applyFill="1" applyBorder="1" applyAlignment="1">
      <alignment horizontal="center"/>
    </xf>
    <xf numFmtId="0" fontId="16" fillId="2" borderId="1" xfId="3" applyFont="1" applyFill="1" applyBorder="1" applyAlignment="1">
      <alignment horizontal="left" vertical="center" wrapText="1"/>
    </xf>
    <xf numFmtId="0" fontId="3" fillId="0" borderId="0" xfId="3" applyFont="1" applyFill="1" applyBorder="1" applyAlignment="1">
      <alignment horizontal="center"/>
    </xf>
    <xf numFmtId="0" fontId="14" fillId="0" borderId="0" xfId="3" applyFont="1" applyFill="1" applyBorder="1" applyAlignment="1">
      <alignment horizontal="center"/>
    </xf>
    <xf numFmtId="0" fontId="14" fillId="0" borderId="2" xfId="3" applyFont="1" applyFill="1" applyBorder="1" applyAlignment="1">
      <alignment horizontal="center" vertical="center"/>
    </xf>
    <xf numFmtId="0" fontId="10" fillId="0" borderId="1" xfId="3" applyFont="1" applyFill="1" applyBorder="1" applyAlignment="1">
      <alignment horizontal="center" vertical="top" wrapText="1"/>
    </xf>
    <xf numFmtId="0" fontId="10" fillId="0" borderId="6" xfId="3" applyFont="1" applyFill="1" applyBorder="1" applyAlignment="1">
      <alignment horizontal="center" vertical="top" wrapText="1"/>
    </xf>
    <xf numFmtId="0" fontId="10" fillId="0" borderId="3" xfId="3" applyFont="1" applyFill="1" applyBorder="1" applyAlignment="1">
      <alignment horizontal="center" vertical="top" wrapText="1"/>
    </xf>
    <xf numFmtId="0" fontId="12" fillId="0" borderId="1" xfId="3" applyFont="1" applyFill="1" applyBorder="1" applyAlignment="1">
      <alignment horizontal="center" vertical="center" wrapText="1"/>
    </xf>
    <xf numFmtId="0" fontId="17" fillId="0" borderId="0" xfId="3" applyFont="1" applyFill="1" applyBorder="1" applyAlignment="1">
      <alignment horizontal="center" vertical="center" wrapText="1"/>
    </xf>
    <xf numFmtId="166" fontId="12" fillId="0" borderId="6" xfId="3" applyNumberFormat="1" applyFont="1" applyFill="1" applyBorder="1" applyAlignment="1">
      <alignment horizontal="center" vertical="center" wrapText="1"/>
    </xf>
    <xf numFmtId="166" fontId="12" fillId="0" borderId="7" xfId="3" applyNumberFormat="1" applyFont="1" applyFill="1" applyBorder="1" applyAlignment="1">
      <alignment horizontal="center" vertical="center" wrapText="1"/>
    </xf>
    <xf numFmtId="166" fontId="12" fillId="0" borderId="3" xfId="3" applyNumberFormat="1" applyFont="1" applyFill="1" applyBorder="1" applyAlignment="1">
      <alignment horizontal="center" vertical="center" wrapText="1"/>
    </xf>
    <xf numFmtId="0" fontId="12" fillId="0" borderId="6" xfId="3" applyFont="1" applyFill="1" applyBorder="1" applyAlignment="1">
      <alignment horizontal="center" vertical="center" wrapText="1"/>
    </xf>
    <xf numFmtId="0" fontId="12" fillId="0" borderId="7" xfId="3" applyFont="1" applyFill="1" applyBorder="1" applyAlignment="1">
      <alignment horizontal="center" vertical="center" wrapText="1"/>
    </xf>
    <xf numFmtId="0" fontId="12" fillId="0" borderId="3" xfId="3" applyFont="1" applyFill="1" applyBorder="1" applyAlignment="1">
      <alignment horizontal="center" vertical="center" wrapText="1"/>
    </xf>
  </cellXfs>
  <cellStyles count="4">
    <cellStyle name="TableStyleLight1" xfId="2"/>
    <cellStyle name="Гиперссылка" xfId="1" builtinId="8"/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9"/>
  <sheetViews>
    <sheetView tabSelected="1" zoomScale="80" zoomScaleNormal="80" zoomScalePageLayoutView="60" workbookViewId="0">
      <selection activeCell="B19" sqref="B19"/>
    </sheetView>
  </sheetViews>
  <sheetFormatPr defaultRowHeight="15" x14ac:dyDescent="0.25"/>
  <cols>
    <col min="1" max="1" width="66.85546875" style="1" customWidth="1"/>
    <col min="2" max="2" width="54.42578125" style="1" customWidth="1"/>
    <col min="3" max="12" width="8.7109375" style="1"/>
    <col min="13" max="13" width="6.5703125" style="1"/>
    <col min="14" max="257" width="8.7109375" style="1"/>
  </cols>
  <sheetData>
    <row r="1" spans="1:13" ht="22.5" customHeight="1" x14ac:dyDescent="0.25">
      <c r="A1" s="72"/>
      <c r="B1" s="73"/>
      <c r="C1" s="73"/>
      <c r="D1" s="73"/>
      <c r="E1" s="73"/>
      <c r="F1" s="73"/>
      <c r="G1" s="72"/>
      <c r="H1" s="74"/>
      <c r="I1" s="74"/>
      <c r="J1" s="74"/>
      <c r="K1" s="74"/>
      <c r="L1" s="74"/>
      <c r="M1" s="74"/>
    </row>
    <row r="2" spans="1:13" ht="38.25" customHeight="1" x14ac:dyDescent="0.25">
      <c r="A2" s="75" t="s">
        <v>29</v>
      </c>
      <c r="B2" s="75"/>
      <c r="C2" s="75"/>
      <c r="D2" s="75"/>
      <c r="E2" s="75"/>
      <c r="F2" s="75"/>
      <c r="G2" s="76"/>
      <c r="H2" s="77"/>
      <c r="I2" s="77"/>
      <c r="J2" s="77"/>
      <c r="K2" s="77"/>
      <c r="L2" s="77"/>
      <c r="M2" s="77"/>
    </row>
    <row r="3" spans="1:13" ht="28.5" customHeight="1" x14ac:dyDescent="0.3">
      <c r="A3" s="78" t="s">
        <v>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</row>
    <row r="4" spans="1:13" ht="18" customHeight="1" x14ac:dyDescent="0.3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1:13" ht="42" customHeight="1" x14ac:dyDescent="0.25">
      <c r="A5" s="8" t="s">
        <v>1</v>
      </c>
      <c r="B5" s="80" t="s">
        <v>36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1:13" ht="42" customHeight="1" x14ac:dyDescent="0.25">
      <c r="A6" s="8" t="s">
        <v>2</v>
      </c>
      <c r="B6" s="3" t="s">
        <v>26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67"/>
    </row>
    <row r="7" spans="1:13" ht="42" customHeight="1" x14ac:dyDescent="0.25">
      <c r="A7" s="8" t="s">
        <v>3</v>
      </c>
      <c r="B7" s="68" t="s">
        <v>25</v>
      </c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</row>
    <row r="8" spans="1:13" ht="42" customHeight="1" x14ac:dyDescent="0.25">
      <c r="A8" s="8" t="s">
        <v>4</v>
      </c>
      <c r="B8" s="69">
        <f>'Приложение 2.1.'!J11</f>
        <v>37146.78</v>
      </c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</row>
    <row r="9" spans="1:13" ht="42" customHeight="1" x14ac:dyDescent="0.25">
      <c r="A9" s="8" t="s">
        <v>5</v>
      </c>
      <c r="B9" s="68" t="s">
        <v>28</v>
      </c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</row>
    <row r="10" spans="1:13" ht="42" customHeight="1" x14ac:dyDescent="0.25">
      <c r="A10" s="8" t="s">
        <v>6</v>
      </c>
      <c r="B10" s="70">
        <v>44466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</row>
    <row r="11" spans="1:13" ht="21" x14ac:dyDescent="0.3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66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1:13" ht="24.75" customHeight="1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9"/>
      <c r="M13" s="32"/>
    </row>
    <row r="14" spans="1:13" ht="26.25" customHeight="1" x14ac:dyDescent="0.25">
      <c r="A14" s="32"/>
      <c r="B14" s="32"/>
      <c r="C14" s="32"/>
      <c r="D14" s="32"/>
      <c r="E14" s="40"/>
      <c r="F14" s="40"/>
      <c r="G14" s="40"/>
      <c r="H14" s="40"/>
      <c r="I14" s="32"/>
      <c r="J14" s="38"/>
      <c r="K14" s="38"/>
      <c r="L14" s="30"/>
      <c r="M14" s="38"/>
    </row>
    <row r="15" spans="1:13" ht="25.5" customHeight="1" x14ac:dyDescent="0.3">
      <c r="A15" s="33"/>
      <c r="B15" s="37"/>
      <c r="C15" s="34"/>
      <c r="D15" s="34"/>
      <c r="E15" s="32"/>
      <c r="F15" s="41"/>
      <c r="G15" s="32"/>
      <c r="H15" s="32"/>
      <c r="I15" s="32"/>
      <c r="J15" s="38"/>
      <c r="K15" s="38"/>
      <c r="L15" s="30"/>
      <c r="M15" s="38"/>
    </row>
    <row r="16" spans="1:13" ht="20.25" x14ac:dyDescent="0.3">
      <c r="A16" s="33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</row>
    <row r="17" spans="1:13" ht="21" x14ac:dyDescent="0.3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</row>
    <row r="18" spans="1:13" ht="21" x14ac:dyDescent="0.3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ht="21" x14ac:dyDescent="0.3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0">
    <mergeCell ref="A1:M1"/>
    <mergeCell ref="A2:M2"/>
    <mergeCell ref="A3:M3"/>
    <mergeCell ref="A4:M4"/>
    <mergeCell ref="B5:M5"/>
    <mergeCell ref="B6:M6"/>
    <mergeCell ref="B7:M7"/>
    <mergeCell ref="B8:M8"/>
    <mergeCell ref="B9:M9"/>
    <mergeCell ref="B10:M10"/>
  </mergeCells>
  <pageMargins left="0.25" right="0.25" top="0.75" bottom="0.75" header="0.3" footer="0.3"/>
  <pageSetup paperSize="9" scale="62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N16"/>
  <sheetViews>
    <sheetView zoomScale="70" zoomScaleNormal="70" zoomScaleSheetLayoutView="50" zoomScalePageLayoutView="60" workbookViewId="0">
      <pane xSplit="4" ySplit="7" topLeftCell="E8" activePane="bottomRight" state="frozen"/>
      <selection pane="topRight" activeCell="E1" sqref="E1"/>
      <selection pane="bottomLeft" activeCell="A9" sqref="A9"/>
      <selection pane="bottomRight" activeCell="C8" sqref="C8:J10"/>
    </sheetView>
  </sheetViews>
  <sheetFormatPr defaultRowHeight="15" x14ac:dyDescent="0.25"/>
  <cols>
    <col min="1" max="1" width="12.85546875" style="1" customWidth="1"/>
    <col min="2" max="2" width="66.85546875" style="1" customWidth="1"/>
    <col min="3" max="3" width="14.140625" style="1" customWidth="1"/>
    <col min="4" max="4" width="18.28515625" style="1" customWidth="1"/>
    <col min="5" max="5" width="22.5703125" style="1" customWidth="1"/>
    <col min="6" max="7" width="22.28515625" style="1" customWidth="1"/>
    <col min="8" max="8" width="21.7109375" style="1" customWidth="1"/>
    <col min="9" max="9" width="19.140625" style="1" customWidth="1"/>
    <col min="10" max="10" width="25.140625" style="1" customWidth="1"/>
    <col min="11" max="11" width="9.140625" style="1" customWidth="1"/>
    <col min="12" max="248" width="8.7109375" style="1"/>
  </cols>
  <sheetData>
    <row r="1" spans="1:11" ht="24.75" customHeight="1" x14ac:dyDescent="0.25">
      <c r="I1" s="81"/>
      <c r="J1" s="81"/>
    </row>
    <row r="2" spans="1:11" ht="12.75" customHeigh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1" ht="23.25" customHeight="1" x14ac:dyDescent="0.3">
      <c r="A3" s="9"/>
      <c r="B3" s="9"/>
      <c r="C3" s="9"/>
      <c r="D3" s="9"/>
      <c r="E3" s="9"/>
      <c r="F3" s="9"/>
      <c r="G3" s="9"/>
      <c r="H3" s="9"/>
      <c r="I3" s="82" t="s">
        <v>23</v>
      </c>
      <c r="J3" s="82"/>
    </row>
    <row r="4" spans="1:11" ht="37.5" customHeight="1" x14ac:dyDescent="0.25">
      <c r="A4" s="83" t="s">
        <v>7</v>
      </c>
      <c r="B4" s="83"/>
      <c r="C4" s="83"/>
      <c r="D4" s="83"/>
      <c r="E4" s="83"/>
      <c r="F4" s="83"/>
      <c r="G4" s="83"/>
      <c r="H4" s="83"/>
      <c r="I4" s="83"/>
      <c r="J4" s="83"/>
    </row>
    <row r="5" spans="1:11" ht="70.5" customHeight="1" x14ac:dyDescent="0.25">
      <c r="A5" s="84" t="s">
        <v>8</v>
      </c>
      <c r="B5" s="85" t="s">
        <v>9</v>
      </c>
      <c r="C5" s="84" t="s">
        <v>22</v>
      </c>
      <c r="D5" s="84" t="s">
        <v>10</v>
      </c>
      <c r="E5" s="84" t="s">
        <v>11</v>
      </c>
      <c r="F5" s="84"/>
      <c r="G5" s="84"/>
      <c r="H5" s="84"/>
      <c r="I5" s="84" t="s">
        <v>12</v>
      </c>
      <c r="J5" s="84" t="s">
        <v>32</v>
      </c>
    </row>
    <row r="6" spans="1:11" ht="86.25" customHeight="1" x14ac:dyDescent="0.25">
      <c r="A6" s="84"/>
      <c r="B6" s="86"/>
      <c r="C6" s="84"/>
      <c r="D6" s="84"/>
      <c r="E6" s="11" t="s">
        <v>13</v>
      </c>
      <c r="F6" s="11" t="s">
        <v>14</v>
      </c>
      <c r="G6" s="35" t="s">
        <v>15</v>
      </c>
      <c r="H6" s="35" t="s">
        <v>16</v>
      </c>
      <c r="I6" s="84"/>
      <c r="J6" s="84"/>
    </row>
    <row r="7" spans="1:11" ht="30" customHeight="1" x14ac:dyDescent="0.25">
      <c r="A7" s="12">
        <v>1</v>
      </c>
      <c r="B7" s="12">
        <v>2</v>
      </c>
      <c r="C7" s="12">
        <v>3</v>
      </c>
      <c r="D7" s="12">
        <v>4</v>
      </c>
      <c r="E7" s="12">
        <v>5</v>
      </c>
      <c r="F7" s="12">
        <v>6</v>
      </c>
      <c r="G7" s="36">
        <v>7</v>
      </c>
      <c r="H7" s="36">
        <v>8</v>
      </c>
      <c r="I7" s="12">
        <v>10</v>
      </c>
      <c r="J7" s="12">
        <v>11</v>
      </c>
    </row>
    <row r="8" spans="1:11" ht="60.75" x14ac:dyDescent="0.25">
      <c r="A8" s="12">
        <v>1</v>
      </c>
      <c r="B8" s="53" t="s">
        <v>33</v>
      </c>
      <c r="C8" s="64" t="s">
        <v>31</v>
      </c>
      <c r="D8" s="12">
        <v>1</v>
      </c>
      <c r="E8" s="49">
        <f>'Приложение 2.2.'!M9</f>
        <v>9756.4500000000007</v>
      </c>
      <c r="F8" s="12"/>
      <c r="G8" s="12"/>
      <c r="H8" s="12"/>
      <c r="I8" s="49">
        <f>E8</f>
        <v>9756.4500000000007</v>
      </c>
      <c r="J8" s="65">
        <f>D8*I8</f>
        <v>9756.4500000000007</v>
      </c>
    </row>
    <row r="9" spans="1:11" s="2" customFormat="1" ht="60.75" x14ac:dyDescent="0.2">
      <c r="A9" s="12">
        <v>2</v>
      </c>
      <c r="B9" s="53" t="s">
        <v>34</v>
      </c>
      <c r="C9" s="54" t="s">
        <v>31</v>
      </c>
      <c r="D9" s="54">
        <v>1</v>
      </c>
      <c r="E9" s="49">
        <f>'Приложение 2.2.'!M10</f>
        <v>15754.86</v>
      </c>
      <c r="F9" s="52"/>
      <c r="G9" s="52"/>
      <c r="H9" s="52"/>
      <c r="I9" s="49">
        <f t="shared" ref="I9:I10" si="0">E9</f>
        <v>15754.86</v>
      </c>
      <c r="J9" s="65">
        <f t="shared" ref="J9:J10" si="1">D9*I9</f>
        <v>15754.86</v>
      </c>
    </row>
    <row r="10" spans="1:11" ht="60" customHeight="1" x14ac:dyDescent="0.25">
      <c r="A10" s="12">
        <v>3</v>
      </c>
      <c r="B10" s="53" t="s">
        <v>35</v>
      </c>
      <c r="C10" s="54" t="s">
        <v>31</v>
      </c>
      <c r="D10" s="54">
        <v>1</v>
      </c>
      <c r="E10" s="49">
        <f>'Приложение 2.2.'!M11</f>
        <v>11635.47</v>
      </c>
      <c r="F10" s="55"/>
      <c r="G10" s="55"/>
      <c r="H10" s="55"/>
      <c r="I10" s="49">
        <f t="shared" si="0"/>
        <v>11635.47</v>
      </c>
      <c r="J10" s="65">
        <f t="shared" si="1"/>
        <v>11635.47</v>
      </c>
      <c r="K10" s="29"/>
    </row>
    <row r="11" spans="1:11" ht="20.25" x14ac:dyDescent="0.3">
      <c r="A11" s="9"/>
      <c r="B11" s="9"/>
      <c r="C11" s="9"/>
      <c r="D11" s="9"/>
      <c r="E11" s="9"/>
      <c r="F11" s="9"/>
      <c r="G11" s="9"/>
      <c r="H11" s="9"/>
      <c r="I11" s="9"/>
      <c r="J11" s="63">
        <f>SUM(J8:J10)</f>
        <v>37146.78</v>
      </c>
    </row>
    <row r="12" spans="1:11" ht="20.25" x14ac:dyDescent="0.3">
      <c r="A12" s="9"/>
      <c r="B12" s="9"/>
      <c r="C12" s="9"/>
      <c r="D12" s="9"/>
      <c r="E12" s="9"/>
      <c r="F12" s="9"/>
      <c r="G12" s="9"/>
      <c r="H12" s="9"/>
      <c r="I12" s="9"/>
      <c r="J12" s="9"/>
    </row>
    <row r="13" spans="1:11" ht="20.25" x14ac:dyDescent="0.3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11" ht="20.25" x14ac:dyDescent="0.3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1" ht="20.25" x14ac:dyDescent="0.3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11" ht="20.25" x14ac:dyDescent="0.3">
      <c r="A16" s="9"/>
      <c r="B16" s="9"/>
      <c r="C16" s="9"/>
      <c r="D16" s="9"/>
      <c r="E16" s="9"/>
      <c r="F16" s="9"/>
      <c r="G16" s="9"/>
      <c r="H16" s="9"/>
      <c r="I16" s="9"/>
      <c r="J16" s="9"/>
    </row>
  </sheetData>
  <mergeCells count="10">
    <mergeCell ref="I1:J1"/>
    <mergeCell ref="I3:J3"/>
    <mergeCell ref="A4:J4"/>
    <mergeCell ref="A5:A6"/>
    <mergeCell ref="B5:B6"/>
    <mergeCell ref="C5:C6"/>
    <mergeCell ref="D5:D6"/>
    <mergeCell ref="E5:H5"/>
    <mergeCell ref="I5:I6"/>
    <mergeCell ref="J5:J6"/>
  </mergeCells>
  <pageMargins left="0.25" right="0.25" top="0.75" bottom="0.75" header="0.3" footer="0.3"/>
  <pageSetup paperSize="9" scale="55" firstPageNumber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1"/>
  <sheetViews>
    <sheetView topLeftCell="A2" zoomScale="70" zoomScaleNormal="70" workbookViewId="0">
      <selection activeCell="C15" sqref="C15"/>
    </sheetView>
  </sheetViews>
  <sheetFormatPr defaultRowHeight="15.75" x14ac:dyDescent="0.25"/>
  <cols>
    <col min="1" max="1" width="8" style="5" customWidth="1"/>
    <col min="2" max="2" width="31.5703125" style="5" customWidth="1"/>
    <col min="3" max="3" width="12.85546875" style="5" customWidth="1"/>
    <col min="4" max="4" width="32.140625" style="5" customWidth="1"/>
    <col min="5" max="5" width="13.42578125" style="5" customWidth="1"/>
    <col min="6" max="6" width="31.28515625" style="5" customWidth="1"/>
    <col min="7" max="7" width="13.42578125" style="6" customWidth="1"/>
    <col min="8" max="8" width="15" style="5" customWidth="1"/>
    <col min="9" max="9" width="12.85546875" style="5" customWidth="1"/>
    <col min="10" max="10" width="10.85546875" style="5" customWidth="1"/>
    <col min="11" max="11" width="12.85546875" style="5" customWidth="1"/>
    <col min="12" max="12" width="18" style="44" customWidth="1"/>
    <col min="13" max="13" width="25.28515625" style="5" customWidth="1"/>
    <col min="14" max="17" width="9.140625" style="5"/>
  </cols>
  <sheetData>
    <row r="1" spans="1:22" x14ac:dyDescent="0.25">
      <c r="M1" s="4"/>
    </row>
    <row r="2" spans="1:22" ht="40.5" customHeight="1" x14ac:dyDescent="0.25">
      <c r="A2" s="21"/>
      <c r="B2" s="21"/>
      <c r="C2" s="21"/>
      <c r="D2" s="21"/>
      <c r="E2" s="21"/>
      <c r="F2" s="21"/>
      <c r="G2" s="22"/>
      <c r="H2" s="21"/>
      <c r="I2" s="21"/>
      <c r="J2" s="21"/>
      <c r="K2" s="21"/>
      <c r="L2" s="45"/>
      <c r="M2" s="42" t="s">
        <v>24</v>
      </c>
    </row>
    <row r="3" spans="1:22" ht="58.5" customHeight="1" x14ac:dyDescent="0.25">
      <c r="A3" s="23"/>
      <c r="B3" s="88" t="s">
        <v>27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23"/>
    </row>
    <row r="4" spans="1:22" ht="53.25" customHeight="1" x14ac:dyDescent="0.25">
      <c r="A4" s="24"/>
      <c r="B4" s="24"/>
      <c r="C4" s="10"/>
      <c r="D4" s="24"/>
      <c r="E4" s="10"/>
      <c r="F4" s="24"/>
      <c r="G4" s="25"/>
      <c r="H4" s="24"/>
      <c r="I4" s="24"/>
      <c r="J4" s="24"/>
      <c r="K4" s="24"/>
      <c r="L4" s="46"/>
      <c r="M4" s="24"/>
    </row>
    <row r="5" spans="1:22" ht="66.75" customHeight="1" x14ac:dyDescent="0.25">
      <c r="A5" s="13" t="s">
        <v>8</v>
      </c>
      <c r="B5" s="87" t="s">
        <v>17</v>
      </c>
      <c r="C5" s="87"/>
      <c r="D5" s="87"/>
      <c r="E5" s="87"/>
      <c r="F5" s="87"/>
      <c r="G5" s="87"/>
      <c r="H5" s="87"/>
      <c r="I5" s="87"/>
      <c r="J5" s="87"/>
      <c r="K5" s="87"/>
      <c r="L5" s="89" t="s">
        <v>30</v>
      </c>
      <c r="M5" s="92" t="s">
        <v>12</v>
      </c>
    </row>
    <row r="6" spans="1:22" ht="45" customHeight="1" x14ac:dyDescent="0.25">
      <c r="A6" s="13"/>
      <c r="B6" s="48" t="s">
        <v>37</v>
      </c>
      <c r="C6" s="15"/>
      <c r="D6" s="48" t="s">
        <v>38</v>
      </c>
      <c r="E6" s="14"/>
      <c r="F6" s="48" t="s">
        <v>39</v>
      </c>
      <c r="G6" s="16"/>
      <c r="H6" s="43" t="s">
        <v>18</v>
      </c>
      <c r="I6" s="14"/>
      <c r="J6" s="43" t="s">
        <v>19</v>
      </c>
      <c r="K6" s="14"/>
      <c r="L6" s="90"/>
      <c r="M6" s="93"/>
    </row>
    <row r="7" spans="1:22" ht="114.75" customHeight="1" x14ac:dyDescent="0.25">
      <c r="A7" s="13"/>
      <c r="B7" s="14" t="s">
        <v>20</v>
      </c>
      <c r="C7" s="17" t="s">
        <v>21</v>
      </c>
      <c r="D7" s="14" t="s">
        <v>20</v>
      </c>
      <c r="E7" s="17" t="s">
        <v>21</v>
      </c>
      <c r="F7" s="14" t="s">
        <v>20</v>
      </c>
      <c r="G7" s="17" t="s">
        <v>21</v>
      </c>
      <c r="H7" s="14" t="s">
        <v>20</v>
      </c>
      <c r="I7" s="14" t="s">
        <v>21</v>
      </c>
      <c r="J7" s="14" t="s">
        <v>20</v>
      </c>
      <c r="K7" s="14" t="s">
        <v>21</v>
      </c>
      <c r="L7" s="91"/>
      <c r="M7" s="94"/>
      <c r="V7" s="3"/>
    </row>
    <row r="8" spans="1:22" ht="24" customHeight="1" x14ac:dyDescent="0.25">
      <c r="A8" s="26">
        <v>1</v>
      </c>
      <c r="B8" s="27">
        <v>2</v>
      </c>
      <c r="C8" s="28">
        <v>3</v>
      </c>
      <c r="D8" s="27">
        <v>4</v>
      </c>
      <c r="E8" s="28">
        <v>5</v>
      </c>
      <c r="F8" s="27">
        <v>6</v>
      </c>
      <c r="G8" s="28">
        <v>7</v>
      </c>
      <c r="H8" s="27">
        <v>8</v>
      </c>
      <c r="I8" s="27">
        <v>9</v>
      </c>
      <c r="J8" s="27">
        <v>10</v>
      </c>
      <c r="K8" s="27">
        <v>11</v>
      </c>
      <c r="L8" s="27">
        <v>12</v>
      </c>
      <c r="M8" s="27">
        <v>13</v>
      </c>
    </row>
    <row r="9" spans="1:22" ht="104.25" customHeight="1" x14ac:dyDescent="0.25">
      <c r="A9" s="18">
        <v>1</v>
      </c>
      <c r="B9" s="50" t="str">
        <f>'Приложение 2.1.'!B8</f>
        <v>Для кадровиков. Нормативные акты. 6 мес. и 1 мес. Дополнительно. Общий период подписки с 01.01.2022 по 31.07.2022.</v>
      </c>
      <c r="C9" s="60">
        <v>8910</v>
      </c>
      <c r="D9" s="51" t="str">
        <f>'Приложение 2.1.'!B8</f>
        <v>Для кадровиков. Нормативные акты. 6 мес. и 1 мес. Дополнительно. Общий период подписки с 01.01.2022 по 31.07.2022.</v>
      </c>
      <c r="E9" s="61">
        <v>9979.2000000000007</v>
      </c>
      <c r="F9" s="19" t="str">
        <f>'Приложение 2.1.'!B8</f>
        <v>Для кадровиков. Нормативные акты. 6 мес. и 1 мес. Дополнительно. Общий период подписки с 01.01.2022 по 31.07.2022.</v>
      </c>
      <c r="G9" s="61">
        <v>10380.15</v>
      </c>
      <c r="H9" s="20"/>
      <c r="I9" s="20"/>
      <c r="J9" s="20"/>
      <c r="K9" s="20"/>
      <c r="L9" s="47">
        <f>STDEVA(C9,E9,G9)/AVERAGE(C9,E9,G9)*100</f>
        <v>7.7893708261333252</v>
      </c>
      <c r="M9" s="58">
        <f>ROUND(AVERAGE(C9,E9,G9),2)</f>
        <v>9756.4500000000007</v>
      </c>
    </row>
    <row r="10" spans="1:22" ht="104.25" customHeight="1" x14ac:dyDescent="0.3">
      <c r="A10" s="59">
        <v>2</v>
      </c>
      <c r="B10" s="50" t="str">
        <f>'Приложение 2.1.'!B9</f>
        <v>Справочник кадровика 6 мес. и 1 мес. Дополнительно. Общий период подписки с 01.01.2022 по 31.07.2022.</v>
      </c>
      <c r="C10" s="61">
        <v>14388</v>
      </c>
      <c r="D10" s="51" t="str">
        <f>'Приложение 2.1.'!B9</f>
        <v>Справочник кадровика 6 мес. и 1 мес. Дополнительно. Общий период подписки с 01.01.2022 по 31.07.2022.</v>
      </c>
      <c r="E10" s="61">
        <v>16114.56</v>
      </c>
      <c r="F10" s="19" t="str">
        <f>'Приложение 2.1.'!B9</f>
        <v>Справочник кадровика 6 мес. и 1 мес. Дополнительно. Общий период подписки с 01.01.2022 по 31.07.2022.</v>
      </c>
      <c r="G10" s="61">
        <v>16762.02</v>
      </c>
      <c r="H10" s="56"/>
      <c r="I10" s="56"/>
      <c r="J10" s="56"/>
      <c r="K10" s="56"/>
      <c r="L10" s="47">
        <f t="shared" ref="L10:L11" si="0">STDEVA(C10,E10,G10)/AVERAGE(C10,E10,G10)*100</f>
        <v>7.7893708261333252</v>
      </c>
      <c r="M10" s="58">
        <f t="shared" ref="M10:M11" si="1">ROUND(AVERAGE(C10,E10,G10),2)</f>
        <v>15754.86</v>
      </c>
      <c r="N10"/>
      <c r="O10"/>
      <c r="P10"/>
      <c r="Q10"/>
    </row>
    <row r="11" spans="1:22" ht="115.5" customHeight="1" x14ac:dyDescent="0.25">
      <c r="A11" s="50">
        <v>3</v>
      </c>
      <c r="B11" s="50" t="str">
        <f>'Приложение 2.1.'!B10</f>
        <v>Справочник руководителя образовательного учреждения. 6 мес. и 1 мес. Дополнительно. Общий период подписки с 01.01.2022 по 31.07.2022.</v>
      </c>
      <c r="C11" s="62">
        <v>10626</v>
      </c>
      <c r="D11" s="51" t="str">
        <f>'Приложение 2.1.'!B10</f>
        <v>Справочник руководителя образовательного учреждения. 6 мес. и 1 мес. Дополнительно. Общий период подписки с 01.01.2022 по 31.07.2022.</v>
      </c>
      <c r="E11" s="62">
        <v>11901.12</v>
      </c>
      <c r="F11" s="19" t="str">
        <f>'Приложение 2.1.'!B10</f>
        <v>Справочник руководителя образовательного учреждения. 6 мес. и 1 мес. Дополнительно. Общий период подписки с 01.01.2022 по 31.07.2022.</v>
      </c>
      <c r="G11" s="62">
        <v>12379.29</v>
      </c>
      <c r="H11" s="57"/>
      <c r="I11" s="57"/>
      <c r="J11" s="57"/>
      <c r="K11" s="57"/>
      <c r="L11" s="47">
        <f t="shared" si="0"/>
        <v>7.7893708261333279</v>
      </c>
      <c r="M11" s="58">
        <f t="shared" si="1"/>
        <v>11635.47</v>
      </c>
    </row>
  </sheetData>
  <autoFilter ref="A8:V8"/>
  <mergeCells count="4">
    <mergeCell ref="B5:K5"/>
    <mergeCell ref="B3:L3"/>
    <mergeCell ref="L5:L7"/>
    <mergeCell ref="M5:M7"/>
  </mergeCells>
  <pageMargins left="0.25" right="0.25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Приложение №2</vt:lpstr>
      <vt:lpstr>Приложение 2.1.</vt:lpstr>
      <vt:lpstr>Приложение 2.2.</vt:lpstr>
      <vt:lpstr>_GoBack_2</vt:lpstr>
      <vt:lpstr>Print_Area_1</vt:lpstr>
      <vt:lpstr>Print_Area_2</vt:lpstr>
      <vt:lpstr>Print_Area_4</vt:lpstr>
      <vt:lpstr>'Приложение 2.1.'!Область_печати</vt:lpstr>
      <vt:lpstr>'Приложение №2'!Область_печати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Образцова Екатерина Викторовна</cp:lastModifiedBy>
  <cp:revision>0</cp:revision>
  <cp:lastPrinted>2021-01-27T16:07:16Z</cp:lastPrinted>
  <dcterms:created xsi:type="dcterms:W3CDTF">2015-07-10T13:15:19Z</dcterms:created>
  <dcterms:modified xsi:type="dcterms:W3CDTF">2021-10-11T09:06:35Z</dcterms:modified>
</cp:coreProperties>
</file>