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195" tabRatio="919"/>
  </bookViews>
  <sheets>
    <sheet name="Расчет НМЦК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'Расчет НМЦК'!$A$1:$J$39</definedName>
    <definedName name="Сотни">'[1]служебный раздел'!$E$2:$E$11</definedName>
  </definedNames>
  <calcPr calcId="145621"/>
</workbook>
</file>

<file path=xl/calcChain.xml><?xml version="1.0" encoding="utf-8"?>
<calcChain xmlns="http://schemas.openxmlformats.org/spreadsheetml/2006/main">
  <c r="I33" i="1" l="1"/>
  <c r="F30" i="1" l="1"/>
  <c r="I30" i="1" s="1"/>
  <c r="G30" i="1" l="1"/>
  <c r="F27" i="1"/>
  <c r="I27" i="1" s="1"/>
  <c r="F24" i="1"/>
  <c r="I24" i="1" s="1"/>
  <c r="G24" i="1" l="1"/>
  <c r="G27" i="1"/>
  <c r="F21" i="1"/>
  <c r="I21" i="1" s="1"/>
  <c r="F18" i="1"/>
  <c r="I18" i="1" s="1"/>
  <c r="F15" i="1"/>
  <c r="I15" i="1" s="1"/>
  <c r="F12" i="1"/>
  <c r="I12" i="1" s="1"/>
  <c r="G18" i="1" l="1"/>
  <c r="G21" i="1"/>
  <c r="G15" i="1"/>
  <c r="G12" i="1"/>
  <c r="F9" i="1"/>
  <c r="G9" i="1" s="1"/>
  <c r="I9" i="1" l="1"/>
</calcChain>
</file>

<file path=xl/sharedStrings.xml><?xml version="1.0" encoding="utf-8"?>
<sst xmlns="http://schemas.openxmlformats.org/spreadsheetml/2006/main" count="60" uniqueCount="32">
  <si>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</si>
  <si>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</si>
  <si>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</si>
  <si>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</si>
  <si>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</si>
  <si>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</si>
  <si>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</si>
  <si>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</si>
  <si>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</si>
  <si>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</si>
  <si>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t>шт.</t>
  </si>
  <si>
    <t>Сведения (информация) об идентичных (однородных) товарах (работах, услугах), полученные от поставщиков (подрядчиков, исполнителей)</t>
  </si>
  <si>
    <r>
      <t xml:space="preserve">НМЦК, руб.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</si>
  <si>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Исполнитель: зам. директора по АХР</t>
  </si>
  <si>
    <t xml:space="preserve">                         ______________________________</t>
  </si>
  <si>
    <t>В.А. Леонтьев</t>
  </si>
  <si>
    <t xml:space="preserve">                                             (должность)</t>
  </si>
  <si>
    <t xml:space="preserve">                                            (подпись)</t>
  </si>
  <si>
    <t xml:space="preserve">                       (расшифровка подписи)</t>
  </si>
  <si>
    <t>Контакный телефон: 255-26-26</t>
  </si>
  <si>
    <t>КП № 1  Вх. № 65 от 04.10.2021 г.</t>
  </si>
  <si>
    <t>КП № 2  Вх. № 66 от 04.10.2021 г.</t>
  </si>
  <si>
    <t>КП № 3  Вх. № 67 от 04.10.2021 г.</t>
  </si>
  <si>
    <t>Центрифуга лабораторная</t>
  </si>
  <si>
    <t>Набор для ПЦР с Taq-полимеразой Hot Start (не менее 2000 единиц)</t>
  </si>
  <si>
    <t>Инкубатор биохимический</t>
  </si>
  <si>
    <t>Набор оборудования для анализов методом тонкослойной хроматографии для школ</t>
  </si>
  <si>
    <t>Набор оборудования для проведения электрофореза ДНК в агарозном геле</t>
  </si>
  <si>
    <t>Набор для окраски мазков по Граму</t>
  </si>
  <si>
    <t>Весы аналитические (калибровка внутренняя)</t>
  </si>
  <si>
    <t xml:space="preserve">Набор химических реактивов </t>
  </si>
  <si>
    <t>по закупке "Поставка оборудования и наборов в рамках проекта "Базовые школы РАН"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</si>
</sst>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  <font>
      <sz val="11"/>
      <color indexed="8"/>
      <name val="Calibri"/>
      <family val="2"/>
      <charset val="1"/>
    </font>
    <font>
      <sz val="12"/>
      <name val="Times New Roman"/>
      <family val="1"/>
      <charset val="204"/>
    </font>
    <font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8" fillId="0" borderId="0"/>
  </cellStyleXfs>
  <cellXfs count="56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</xf>
    <xf numFmtId="2" fontId="6" fillId="4" borderId="1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49" fontId="10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1" xfId="2" applyNumberFormat="1" applyFont="1" applyBorder="1" applyAlignment="1" applyProtection="1">
      <alignment horizontal="center" vertical="top" wrapText="1"/>
      <protection locked="0"/>
    </xf>
    <xf numFmtId="0" fontId="12" fillId="0" borderId="0" xfId="2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 vertical="top"/>
    </xf>
    <xf numFmtId="0" fontId="6" fillId="0" borderId="0" xfId="0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2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2" applyNumberFormat="1" applyFont="1" applyBorder="1" applyAlignment="1" applyProtection="1">
      <alignment horizontal="center" vertical="top" wrapText="1"/>
      <protection locked="0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11" fillId="3" borderId="3" xfId="0" applyNumberFormat="1" applyFont="1" applyFill="1" applyBorder="1" applyAlignment="1" applyProtection="1">
      <alignment horizontal="center" vertical="center" wrapText="1"/>
    </xf>
    <xf numFmtId="2" fontId="11" fillId="3" borderId="7" xfId="0" applyNumberFormat="1" applyFont="1" applyFill="1" applyBorder="1" applyAlignment="1" applyProtection="1">
      <alignment horizontal="center" vertical="center" wrapText="1"/>
    </xf>
    <xf numFmtId="2" fontId="11" fillId="3" borderId="2" xfId="0" applyNumberFormat="1" applyFont="1" applyFill="1" applyBorder="1" applyAlignment="1" applyProtection="1">
      <alignment horizontal="center" vertical="center" wrapText="1"/>
    </xf>
    <xf numFmtId="164" fontId="11" fillId="3" borderId="3" xfId="0" applyNumberFormat="1" applyFont="1" applyFill="1" applyBorder="1" applyAlignment="1" applyProtection="1">
      <alignment horizontal="center" vertical="center" wrapText="1"/>
    </xf>
    <xf numFmtId="164" fontId="11" fillId="3" borderId="7" xfId="0" applyNumberFormat="1" applyFont="1" applyFill="1" applyBorder="1" applyAlignment="1" applyProtection="1">
      <alignment horizontal="center" vertical="center" wrapText="1"/>
    </xf>
    <xf numFmtId="164" fontId="11" fillId="3" borderId="2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3">
    <cellStyle name="Excel Built-in Normal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&#1050;&#1086;&#1085;&#1090;&#1088;&#1072;&#1082;&#1090;&#1099;%20&#1085;&#1072;%202020&#1075;\&#1061;&#1086;&#1079;&#1090;&#1086;&#1074;&#1072;&#1088;&#1099;\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9"/>
  <sheetViews>
    <sheetView tabSelected="1" view="pageBreakPreview" zoomScale="60" zoomScaleNormal="70" workbookViewId="0">
      <selection activeCell="B4" sqref="B4:E4"/>
    </sheetView>
  </sheetViews>
  <sheetFormatPr defaultColWidth="9.140625" defaultRowHeight="17.25" x14ac:dyDescent="0.25"/>
  <cols>
    <col min="1" max="1" width="6.42578125" style="1" customWidth="1"/>
    <col min="2" max="2" width="43.28515625" style="1" customWidth="1"/>
    <col min="3" max="3" width="18.85546875" style="1" customWidth="1"/>
    <col min="4" max="4" width="38.140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20.140625" style="2" customWidth="1"/>
    <col min="10" max="16384" width="9.140625" style="2"/>
  </cols>
  <sheetData>
    <row r="2" spans="1:9" ht="15.6" customHeight="1" x14ac:dyDescent="0.25"/>
    <row r="3" spans="1:9" ht="19.899999999999999" customHeight="1" x14ac:dyDescent="0.25">
      <c r="A3" s="48" t="s">
        <v>5</v>
      </c>
      <c r="B3" s="48"/>
      <c r="C3" s="48"/>
      <c r="D3" s="48"/>
      <c r="E3" s="48"/>
    </row>
    <row r="4" spans="1:9" ht="19.899999999999999" customHeight="1" x14ac:dyDescent="0.25">
      <c r="A4" s="13"/>
      <c r="B4" s="54" t="s">
        <v>31</v>
      </c>
      <c r="C4" s="55"/>
      <c r="D4" s="55"/>
      <c r="E4" s="55"/>
    </row>
    <row r="5" spans="1:9" s="4" customFormat="1" ht="36.75" customHeight="1" x14ac:dyDescent="0.25">
      <c r="A5" s="3"/>
      <c r="B5" s="3"/>
      <c r="D5" s="3"/>
      <c r="E5" s="3"/>
    </row>
    <row r="6" spans="1:9" s="4" customFormat="1" ht="36.75" customHeight="1" x14ac:dyDescent="0.25">
      <c r="A6" s="49" t="s">
        <v>0</v>
      </c>
      <c r="B6" s="51" t="s">
        <v>11</v>
      </c>
      <c r="C6" s="52"/>
      <c r="D6" s="52"/>
      <c r="E6" s="53"/>
      <c r="F6" s="45" t="s">
        <v>3</v>
      </c>
      <c r="G6" s="45" t="s">
        <v>4</v>
      </c>
      <c r="H6" s="47" t="s">
        <v>7</v>
      </c>
      <c r="I6" s="44" t="s">
        <v>12</v>
      </c>
    </row>
    <row r="7" spans="1:9" s="4" customFormat="1" ht="51.75" x14ac:dyDescent="0.25">
      <c r="A7" s="50"/>
      <c r="B7" s="5" t="s">
        <v>1</v>
      </c>
      <c r="C7" s="5" t="s">
        <v>8</v>
      </c>
      <c r="D7" s="12" t="s">
        <v>6</v>
      </c>
      <c r="E7" s="12" t="s">
        <v>2</v>
      </c>
      <c r="F7" s="46"/>
      <c r="G7" s="46"/>
      <c r="H7" s="47"/>
      <c r="I7" s="44"/>
    </row>
    <row r="8" spans="1:9" s="4" customFormat="1" x14ac:dyDescent="0.25">
      <c r="A8" s="6">
        <v>1</v>
      </c>
      <c r="B8" s="7">
        <v>2</v>
      </c>
      <c r="C8" s="7">
        <v>3</v>
      </c>
      <c r="D8" s="7">
        <v>4</v>
      </c>
      <c r="E8" s="7">
        <v>5</v>
      </c>
      <c r="F8" s="9">
        <v>6</v>
      </c>
      <c r="G8" s="9">
        <v>7</v>
      </c>
      <c r="H8" s="8">
        <v>8</v>
      </c>
      <c r="I8" s="9">
        <v>9</v>
      </c>
    </row>
    <row r="9" spans="1:9" s="4" customFormat="1" ht="37.9" customHeight="1" x14ac:dyDescent="0.25">
      <c r="A9" s="30">
        <v>1</v>
      </c>
      <c r="B9" s="33" t="s">
        <v>23</v>
      </c>
      <c r="C9" s="33" t="s">
        <v>10</v>
      </c>
      <c r="D9" s="14" t="s">
        <v>20</v>
      </c>
      <c r="E9" s="16">
        <v>55271</v>
      </c>
      <c r="F9" s="38">
        <f>ROUND(AVERAGE(E9,E10,E11),2)</f>
        <v>50246</v>
      </c>
      <c r="G9" s="41">
        <f>STDEVA(E9,E10,E11)/F9*100</f>
        <v>9.4577453451859981</v>
      </c>
      <c r="H9" s="24">
        <v>1</v>
      </c>
      <c r="I9" s="27">
        <f>H9*F9</f>
        <v>50246</v>
      </c>
    </row>
    <row r="10" spans="1:9" s="4" customFormat="1" ht="37.9" customHeight="1" x14ac:dyDescent="0.25">
      <c r="A10" s="31"/>
      <c r="B10" s="34"/>
      <c r="C10" s="36"/>
      <c r="D10" s="14" t="s">
        <v>21</v>
      </c>
      <c r="E10" s="16">
        <v>45824.35</v>
      </c>
      <c r="F10" s="39"/>
      <c r="G10" s="42"/>
      <c r="H10" s="25"/>
      <c r="I10" s="28"/>
    </row>
    <row r="11" spans="1:9" s="4" customFormat="1" ht="42.75" customHeight="1" x14ac:dyDescent="0.25">
      <c r="A11" s="32"/>
      <c r="B11" s="35"/>
      <c r="C11" s="37"/>
      <c r="D11" s="14" t="s">
        <v>22</v>
      </c>
      <c r="E11" s="15">
        <v>49642.65</v>
      </c>
      <c r="F11" s="40"/>
      <c r="G11" s="43"/>
      <c r="H11" s="26"/>
      <c r="I11" s="29"/>
    </row>
    <row r="12" spans="1:9" ht="34.15" customHeight="1" x14ac:dyDescent="0.25">
      <c r="A12" s="30">
        <v>2</v>
      </c>
      <c r="B12" s="33" t="s">
        <v>24</v>
      </c>
      <c r="C12" s="33" t="s">
        <v>10</v>
      </c>
      <c r="D12" s="14" t="s">
        <v>20</v>
      </c>
      <c r="E12" s="16">
        <v>10384</v>
      </c>
      <c r="F12" s="38">
        <f>ROUND(AVERAGE(E12,E13,E14),2)</f>
        <v>9614</v>
      </c>
      <c r="G12" s="41">
        <f>STDEVA(E12,E13,E14)/F12*100</f>
        <v>7.4782469873374255</v>
      </c>
      <c r="H12" s="24">
        <v>3</v>
      </c>
      <c r="I12" s="27">
        <f>H12*F12</f>
        <v>28842</v>
      </c>
    </row>
    <row r="13" spans="1:9" ht="34.15" customHeight="1" x14ac:dyDescent="0.25">
      <c r="A13" s="31"/>
      <c r="B13" s="34"/>
      <c r="C13" s="36"/>
      <c r="D13" s="14" t="s">
        <v>21</v>
      </c>
      <c r="E13" s="16">
        <v>8960.25</v>
      </c>
      <c r="F13" s="39"/>
      <c r="G13" s="42"/>
      <c r="H13" s="25"/>
      <c r="I13" s="28"/>
    </row>
    <row r="14" spans="1:9" ht="27" customHeight="1" x14ac:dyDescent="0.25">
      <c r="A14" s="32"/>
      <c r="B14" s="35"/>
      <c r="C14" s="37"/>
      <c r="D14" s="14" t="s">
        <v>22</v>
      </c>
      <c r="E14" s="15">
        <v>9497.75</v>
      </c>
      <c r="F14" s="40"/>
      <c r="G14" s="43"/>
      <c r="H14" s="26"/>
      <c r="I14" s="29"/>
    </row>
    <row r="15" spans="1:9" ht="21.75" customHeight="1" x14ac:dyDescent="0.25">
      <c r="A15" s="30">
        <v>3</v>
      </c>
      <c r="B15" s="33" t="s">
        <v>25</v>
      </c>
      <c r="C15" s="33" t="s">
        <v>10</v>
      </c>
      <c r="D15" s="14" t="s">
        <v>20</v>
      </c>
      <c r="E15" s="16">
        <v>162732</v>
      </c>
      <c r="F15" s="38">
        <f>ROUND(AVERAGE(E15,E16,E17),2)</f>
        <v>157991.99</v>
      </c>
      <c r="G15" s="41">
        <f>STDEVA(E15,E16,E17)/F15*100</f>
        <v>2.6154705096613546</v>
      </c>
      <c r="H15" s="24">
        <v>1</v>
      </c>
      <c r="I15" s="27">
        <f>H15*F15</f>
        <v>157991.99</v>
      </c>
    </row>
    <row r="16" spans="1:9" ht="28.5" customHeight="1" x14ac:dyDescent="0.25">
      <c r="A16" s="31"/>
      <c r="B16" s="34"/>
      <c r="C16" s="36"/>
      <c r="D16" s="14" t="s">
        <v>21</v>
      </c>
      <c r="E16" s="16">
        <v>155148.1</v>
      </c>
      <c r="F16" s="39"/>
      <c r="G16" s="42"/>
      <c r="H16" s="25"/>
      <c r="I16" s="28"/>
    </row>
    <row r="17" spans="1:9" ht="32.25" customHeight="1" x14ac:dyDescent="0.25">
      <c r="A17" s="32"/>
      <c r="B17" s="35"/>
      <c r="C17" s="37"/>
      <c r="D17" s="14" t="s">
        <v>22</v>
      </c>
      <c r="E17" s="15">
        <v>156095.85999999999</v>
      </c>
      <c r="F17" s="40"/>
      <c r="G17" s="43"/>
      <c r="H17" s="26"/>
      <c r="I17" s="29"/>
    </row>
    <row r="18" spans="1:9" ht="29.25" customHeight="1" x14ac:dyDescent="0.25">
      <c r="A18" s="30">
        <v>4</v>
      </c>
      <c r="B18" s="33" t="s">
        <v>26</v>
      </c>
      <c r="C18" s="33" t="s">
        <v>10</v>
      </c>
      <c r="D18" s="14" t="s">
        <v>20</v>
      </c>
      <c r="E18" s="16">
        <v>36504</v>
      </c>
      <c r="F18" s="38">
        <f>ROUND(AVERAGE(E18,E19,E20),2)</f>
        <v>40560</v>
      </c>
      <c r="G18" s="41">
        <f>STDEVA(E18,E19,E20)/F18*100</f>
        <v>10.65082156455548</v>
      </c>
      <c r="H18" s="24">
        <v>1</v>
      </c>
      <c r="I18" s="27">
        <f>H18*F18</f>
        <v>40560</v>
      </c>
    </row>
    <row r="19" spans="1:9" ht="24.75" customHeight="1" x14ac:dyDescent="0.25">
      <c r="A19" s="31"/>
      <c r="B19" s="34"/>
      <c r="C19" s="36"/>
      <c r="D19" s="14" t="s">
        <v>21</v>
      </c>
      <c r="E19" s="16">
        <v>45102.720000000001</v>
      </c>
      <c r="F19" s="39"/>
      <c r="G19" s="42"/>
      <c r="H19" s="25"/>
      <c r="I19" s="28"/>
    </row>
    <row r="20" spans="1:9" ht="38.25" customHeight="1" x14ac:dyDescent="0.25">
      <c r="A20" s="32"/>
      <c r="B20" s="35"/>
      <c r="C20" s="37"/>
      <c r="D20" s="14" t="s">
        <v>22</v>
      </c>
      <c r="E20" s="15">
        <v>40073.279999999999</v>
      </c>
      <c r="F20" s="40"/>
      <c r="G20" s="43"/>
      <c r="H20" s="26"/>
      <c r="I20" s="29"/>
    </row>
    <row r="21" spans="1:9" ht="25.5" customHeight="1" x14ac:dyDescent="0.25">
      <c r="A21" s="30">
        <v>5</v>
      </c>
      <c r="B21" s="33" t="s">
        <v>27</v>
      </c>
      <c r="C21" s="33" t="s">
        <v>10</v>
      </c>
      <c r="D21" s="14" t="s">
        <v>20</v>
      </c>
      <c r="E21" s="16">
        <v>76646</v>
      </c>
      <c r="F21" s="38">
        <f>ROUND(AVERAGE(E21,E22,E23),2)</f>
        <v>71631</v>
      </c>
      <c r="G21" s="41">
        <f>STDEVA(E21,E22,E23)/F21*100</f>
        <v>6.4845597889003281</v>
      </c>
      <c r="H21" s="24">
        <v>1</v>
      </c>
      <c r="I21" s="27">
        <f>H21*F21</f>
        <v>71631</v>
      </c>
    </row>
    <row r="22" spans="1:9" ht="30" customHeight="1" x14ac:dyDescent="0.25">
      <c r="A22" s="31"/>
      <c r="B22" s="34"/>
      <c r="C22" s="36"/>
      <c r="D22" s="14" t="s">
        <v>21</v>
      </c>
      <c r="E22" s="16">
        <v>67476.399999999994</v>
      </c>
      <c r="F22" s="39"/>
      <c r="G22" s="42"/>
      <c r="H22" s="25"/>
      <c r="I22" s="28"/>
    </row>
    <row r="23" spans="1:9" ht="41.25" customHeight="1" x14ac:dyDescent="0.25">
      <c r="A23" s="32"/>
      <c r="B23" s="35"/>
      <c r="C23" s="37"/>
      <c r="D23" s="14" t="s">
        <v>22</v>
      </c>
      <c r="E23" s="15">
        <v>70770.600000000006</v>
      </c>
      <c r="F23" s="40"/>
      <c r="G23" s="43"/>
      <c r="H23" s="26"/>
      <c r="I23" s="29"/>
    </row>
    <row r="24" spans="1:9" ht="36.75" customHeight="1" x14ac:dyDescent="0.25">
      <c r="A24" s="30">
        <v>6</v>
      </c>
      <c r="B24" s="33" t="s">
        <v>28</v>
      </c>
      <c r="C24" s="33" t="s">
        <v>10</v>
      </c>
      <c r="D24" s="14" t="s">
        <v>20</v>
      </c>
      <c r="E24" s="16">
        <v>1124</v>
      </c>
      <c r="F24" s="38">
        <f>ROUND(AVERAGE(E24,E25,E26),2)</f>
        <v>1170</v>
      </c>
      <c r="G24" s="41">
        <f>STDEVA(E24,E25,E26)/F24*100</f>
        <v>4.6960858483713359</v>
      </c>
      <c r="H24" s="24">
        <v>3</v>
      </c>
      <c r="I24" s="27">
        <f>H24*F24</f>
        <v>3510</v>
      </c>
    </row>
    <row r="25" spans="1:9" ht="26.25" customHeight="1" x14ac:dyDescent="0.25">
      <c r="A25" s="31"/>
      <c r="B25" s="34"/>
      <c r="C25" s="36"/>
      <c r="D25" s="14" t="s">
        <v>21</v>
      </c>
      <c r="E25" s="16">
        <v>1230.8399999999999</v>
      </c>
      <c r="F25" s="39"/>
      <c r="G25" s="42"/>
      <c r="H25" s="25"/>
      <c r="I25" s="28"/>
    </row>
    <row r="26" spans="1:9" ht="24" customHeight="1" x14ac:dyDescent="0.25">
      <c r="A26" s="32"/>
      <c r="B26" s="35"/>
      <c r="C26" s="37"/>
      <c r="D26" s="14" t="s">
        <v>22</v>
      </c>
      <c r="E26" s="15">
        <v>1155.1600000000001</v>
      </c>
      <c r="F26" s="40"/>
      <c r="G26" s="43"/>
      <c r="H26" s="26"/>
      <c r="I26" s="29"/>
    </row>
    <row r="27" spans="1:9" ht="26.25" customHeight="1" x14ac:dyDescent="0.25">
      <c r="A27" s="30">
        <v>7</v>
      </c>
      <c r="B27" s="33" t="s">
        <v>29</v>
      </c>
      <c r="C27" s="33" t="s">
        <v>10</v>
      </c>
      <c r="D27" s="14" t="s">
        <v>20</v>
      </c>
      <c r="E27" s="16">
        <v>144416</v>
      </c>
      <c r="F27" s="38">
        <f>ROUND(AVERAGE(E27,E28,E29),2)</f>
        <v>136241</v>
      </c>
      <c r="G27" s="41">
        <f>STDEVA(E27,E28,E29)/F27*100</f>
        <v>5.4993507987542367</v>
      </c>
      <c r="H27" s="24">
        <v>1</v>
      </c>
      <c r="I27" s="27">
        <f>H27*F27</f>
        <v>136241</v>
      </c>
    </row>
    <row r="28" spans="1:9" ht="26.25" customHeight="1" x14ac:dyDescent="0.25">
      <c r="A28" s="31"/>
      <c r="B28" s="34"/>
      <c r="C28" s="36"/>
      <c r="D28" s="14" t="s">
        <v>21</v>
      </c>
      <c r="E28" s="16">
        <v>129701.43</v>
      </c>
      <c r="F28" s="39"/>
      <c r="G28" s="42"/>
      <c r="H28" s="25"/>
      <c r="I28" s="28"/>
    </row>
    <row r="29" spans="1:9" ht="18.75" customHeight="1" x14ac:dyDescent="0.25">
      <c r="A29" s="32"/>
      <c r="B29" s="35"/>
      <c r="C29" s="37"/>
      <c r="D29" s="14" t="s">
        <v>22</v>
      </c>
      <c r="E29" s="22">
        <v>134605.57</v>
      </c>
      <c r="F29" s="40"/>
      <c r="G29" s="43"/>
      <c r="H29" s="26"/>
      <c r="I29" s="29"/>
    </row>
    <row r="30" spans="1:9" ht="27.75" customHeight="1" x14ac:dyDescent="0.25">
      <c r="A30" s="30">
        <v>7</v>
      </c>
      <c r="B30" s="33" t="s">
        <v>30</v>
      </c>
      <c r="C30" s="33" t="s">
        <v>10</v>
      </c>
      <c r="D30" s="14" t="s">
        <v>20</v>
      </c>
      <c r="E30" s="23">
        <v>44594</v>
      </c>
      <c r="F30" s="38">
        <f>ROUND(AVERAGE(E30,E31,E32),2)</f>
        <v>45044.41</v>
      </c>
      <c r="G30" s="41">
        <f>STDEVA(E30,E31,E32)/F30*100</f>
        <v>1.9078882672332047</v>
      </c>
      <c r="H30" s="24">
        <v>1</v>
      </c>
      <c r="I30" s="27">
        <f>H30*F30</f>
        <v>45044.41</v>
      </c>
    </row>
    <row r="31" spans="1:9" ht="21.75" customHeight="1" x14ac:dyDescent="0.25">
      <c r="A31" s="31"/>
      <c r="B31" s="34"/>
      <c r="C31" s="36"/>
      <c r="D31" s="14" t="s">
        <v>21</v>
      </c>
      <c r="E31" s="23">
        <v>46035.39</v>
      </c>
      <c r="F31" s="39"/>
      <c r="G31" s="42"/>
      <c r="H31" s="25"/>
      <c r="I31" s="28"/>
    </row>
    <row r="32" spans="1:9" ht="21.75" customHeight="1" x14ac:dyDescent="0.25">
      <c r="A32" s="32"/>
      <c r="B32" s="35"/>
      <c r="C32" s="37"/>
      <c r="D32" s="14" t="s">
        <v>22</v>
      </c>
      <c r="E32" s="23">
        <v>44503.839999999997</v>
      </c>
      <c r="F32" s="40"/>
      <c r="G32" s="43"/>
      <c r="H32" s="26"/>
      <c r="I32" s="29"/>
    </row>
    <row r="33" spans="2:9" x14ac:dyDescent="0.25">
      <c r="H33" s="10" t="s">
        <v>9</v>
      </c>
      <c r="I33" s="11">
        <f>SUM(I9:I30)</f>
        <v>534066.4</v>
      </c>
    </row>
    <row r="34" spans="2:9" x14ac:dyDescent="0.25">
      <c r="H34" s="20"/>
      <c r="I34" s="21"/>
    </row>
    <row r="35" spans="2:9" x14ac:dyDescent="0.25">
      <c r="B35" s="17" t="s">
        <v>13</v>
      </c>
      <c r="C35" s="17"/>
      <c r="D35" s="17" t="s">
        <v>14</v>
      </c>
      <c r="E35" s="17"/>
      <c r="F35" s="17"/>
      <c r="G35" s="18"/>
      <c r="H35" s="17" t="s">
        <v>15</v>
      </c>
      <c r="I35" s="19"/>
    </row>
    <row r="36" spans="2:9" x14ac:dyDescent="0.25">
      <c r="B36" s="17" t="s">
        <v>16</v>
      </c>
      <c r="C36" s="17"/>
      <c r="D36" s="17" t="s">
        <v>17</v>
      </c>
      <c r="E36" s="17"/>
      <c r="F36" s="17"/>
      <c r="G36" s="17" t="s">
        <v>18</v>
      </c>
      <c r="H36" s="17"/>
      <c r="I36" s="19"/>
    </row>
    <row r="37" spans="2:9" x14ac:dyDescent="0.25">
      <c r="B37" s="17"/>
      <c r="C37" s="17"/>
      <c r="D37" s="17"/>
      <c r="E37" s="17"/>
      <c r="F37" s="17"/>
      <c r="G37" s="17"/>
      <c r="H37" s="17"/>
      <c r="I37" s="19"/>
    </row>
    <row r="38" spans="2:9" x14ac:dyDescent="0.25">
      <c r="B38" s="17"/>
      <c r="C38" s="17"/>
      <c r="D38" s="17"/>
      <c r="E38" s="17"/>
      <c r="F38" s="17"/>
      <c r="G38" s="17"/>
      <c r="H38" s="17"/>
      <c r="I38" s="19"/>
    </row>
    <row r="39" spans="2:9" x14ac:dyDescent="0.25">
      <c r="B39" s="17" t="s">
        <v>19</v>
      </c>
      <c r="C39" s="17"/>
      <c r="D39" s="17"/>
      <c r="E39" s="17"/>
      <c r="F39" s="17"/>
      <c r="G39" s="17"/>
      <c r="H39" s="17"/>
      <c r="I39" s="19"/>
    </row>
  </sheetData>
  <sheetProtection formatColumns="0" formatRows="0" selectLockedCells="1"/>
  <mergeCells count="64">
    <mergeCell ref="H30:H32"/>
    <mergeCell ref="I30:I32"/>
    <mergeCell ref="A30:A32"/>
    <mergeCell ref="B30:B32"/>
    <mergeCell ref="C30:C32"/>
    <mergeCell ref="F30:F32"/>
    <mergeCell ref="G30:G32"/>
    <mergeCell ref="H27:H29"/>
    <mergeCell ref="I27:I29"/>
    <mergeCell ref="A27:A29"/>
    <mergeCell ref="B27:B29"/>
    <mergeCell ref="C27:C29"/>
    <mergeCell ref="F27:F29"/>
    <mergeCell ref="G27:G29"/>
    <mergeCell ref="H24:H26"/>
    <mergeCell ref="I24:I26"/>
    <mergeCell ref="A24:A26"/>
    <mergeCell ref="B24:B26"/>
    <mergeCell ref="C24:C26"/>
    <mergeCell ref="F24:F26"/>
    <mergeCell ref="G24:G26"/>
    <mergeCell ref="A3:E3"/>
    <mergeCell ref="A6:A7"/>
    <mergeCell ref="B6:E6"/>
    <mergeCell ref="F6:F7"/>
    <mergeCell ref="A9:A11"/>
    <mergeCell ref="C9:C11"/>
    <mergeCell ref="B9:B11"/>
    <mergeCell ref="F9:F11"/>
    <mergeCell ref="B4:E4"/>
    <mergeCell ref="I6:I7"/>
    <mergeCell ref="I9:I11"/>
    <mergeCell ref="G6:G7"/>
    <mergeCell ref="H9:H11"/>
    <mergeCell ref="H6:H7"/>
    <mergeCell ref="G9:G11"/>
    <mergeCell ref="H12:H14"/>
    <mergeCell ref="I12:I14"/>
    <mergeCell ref="A15:A17"/>
    <mergeCell ref="B15:B17"/>
    <mergeCell ref="C15:C17"/>
    <mergeCell ref="F15:F17"/>
    <mergeCell ref="G15:G17"/>
    <mergeCell ref="H15:H17"/>
    <mergeCell ref="I15:I17"/>
    <mergeCell ref="A12:A14"/>
    <mergeCell ref="B12:B14"/>
    <mergeCell ref="C12:C14"/>
    <mergeCell ref="F12:F14"/>
    <mergeCell ref="G12:G14"/>
    <mergeCell ref="H18:H20"/>
    <mergeCell ref="I18:I20"/>
    <mergeCell ref="A21:A23"/>
    <mergeCell ref="B21:B23"/>
    <mergeCell ref="C21:C23"/>
    <mergeCell ref="F21:F23"/>
    <mergeCell ref="G21:G23"/>
    <mergeCell ref="H21:H23"/>
    <mergeCell ref="I21:I23"/>
    <mergeCell ref="A18:A20"/>
    <mergeCell ref="B18:B20"/>
    <mergeCell ref="C18:C20"/>
    <mergeCell ref="F18:F20"/>
    <mergeCell ref="G18:G20"/>
  </mergeCells>
  <pageMargins left="0.70866141732283472" right="0.31496062992125984" top="0.35433070866141736" bottom="0.35433070866141736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Пользователь Windows</cp:lastModifiedBy>
  <cp:lastPrinted>2021-10-06T14:30:26Z</cp:lastPrinted>
  <dcterms:created xsi:type="dcterms:W3CDTF">2016-09-14T10:28:54Z</dcterms:created>
  <dcterms:modified xsi:type="dcterms:W3CDTF">2021-10-16T15:22:44Z</dcterms:modified>
</cp:coreProperties>
</file>